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739" documentId="13_ncr:1_{F6CB121F-512D-4AA6-A0C1-0FB36C537598}" xr6:coauthVersionLast="47" xr6:coauthVersionMax="47" xr10:uidLastSave="{4A5CF9E5-B163-4879-BAAE-44279C06E97E}"/>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6" l="1"/>
  <c r="B7" i="6"/>
  <c r="B8" i="6"/>
  <c r="B9" i="6"/>
  <c r="B10" i="6"/>
  <c r="B11" i="6"/>
  <c r="G5" i="6"/>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3" i="1"/>
  <c r="J5"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I2" i="6"/>
  <c r="I5" i="6"/>
  <c r="L2" i="6"/>
  <c r="L5" i="6"/>
  <c r="L4" i="6"/>
  <c r="J5" i="6"/>
  <c r="J2" i="6"/>
  <c r="J4" i="6"/>
  <c r="I4" i="6"/>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L4" i="5"/>
  <c r="L5" i="5"/>
  <c r="L6" i="5"/>
  <c r="L7" i="5"/>
  <c r="L8" i="5"/>
  <c r="L9" i="5"/>
  <c r="J4" i="5"/>
  <c r="J5" i="5"/>
  <c r="J6" i="5"/>
  <c r="J7" i="5"/>
  <c r="J8" i="5"/>
  <c r="J9" i="5"/>
  <c r="I4" i="5"/>
  <c r="I5" i="5"/>
  <c r="I6" i="5"/>
  <c r="I7" i="5"/>
  <c r="I8" i="5"/>
  <c r="I9" i="5"/>
  <c r="B4" i="5"/>
  <c r="B5" i="5"/>
  <c r="B6" i="5"/>
  <c r="B7" i="5"/>
  <c r="B8" i="5"/>
  <c r="B9" i="5"/>
  <c r="B3" i="5"/>
  <c r="I3" i="5"/>
  <c r="J3" i="5"/>
  <c r="L3" i="5"/>
  <c r="B3" i="2"/>
  <c r="G3" i="2"/>
  <c r="I3" i="2"/>
  <c r="J3" i="2"/>
  <c r="L3" i="2"/>
  <c r="B4" i="2"/>
  <c r="G4" i="2"/>
  <c r="I4" i="2"/>
  <c r="J4" i="2"/>
  <c r="L4" i="2"/>
  <c r="B2" i="1"/>
  <c r="L2" i="5"/>
  <c r="B2" i="4"/>
  <c r="I2" i="4"/>
  <c r="J2" i="4"/>
  <c r="L2" i="4"/>
  <c r="B3" i="6"/>
  <c r="I3" i="6"/>
  <c r="J3" i="6"/>
  <c r="L3" i="6"/>
  <c r="I6" i="6"/>
  <c r="J6" i="6"/>
  <c r="L6" i="6"/>
  <c r="I7" i="6"/>
  <c r="J7" i="6"/>
  <c r="L7" i="6"/>
  <c r="I8" i="6"/>
  <c r="J8" i="6"/>
  <c r="L8" i="6"/>
  <c r="I9" i="6"/>
  <c r="J9" i="6"/>
  <c r="L9" i="6"/>
  <c r="I10" i="6"/>
  <c r="J10" i="6"/>
  <c r="L10"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alcChain>
</file>

<file path=xl/sharedStrings.xml><?xml version="1.0" encoding="utf-8"?>
<sst xmlns="http://schemas.openxmlformats.org/spreadsheetml/2006/main" count="178584" uniqueCount="39076">
  <si>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</si>
  <si>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</si>
  <si>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</si>
  <si>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</si>
  <si>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</si>
  <si>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</si>
  <si>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</si>
  <si>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</si>
  <si>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</si>
  <si>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</si>
  <si>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</si>
  <si>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</si>
  <si>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</si>
  <si>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</si>
  <si>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</si>
  <si>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</si>
  <si>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</si>
  <si>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</si>
  <si>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</si>
  <si>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</si>
  <si>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</si>
  <si>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</si>
  <si>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</si>
  <si>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</si>
  <si>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</si>
  <si>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</si>
  <si>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</si>
  <si>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</si>
  <si>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</si>
  <si>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</si>
  <si>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</si>
  <si>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</si>
  <si>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</si>
  <si>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</si>
  <si>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</si>
  <si>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</si>
  <si>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</si>
  <si>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</si>
  <si>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</si>
  <si>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</si>
  <si>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</si>
  <si>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</si>
  <si>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</si>
  <si>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</si>
  <si>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</si>
  <si>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</si>
  <si>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</si>
  <si>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</si>
  <si>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</si>
  <si>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</si>
  <si>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</si>
  <si>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</si>
  <si>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</si>
  <si>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</si>
  <si>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</si>
  <si>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</si>
  <si>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</si>
  <si>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</si>
  <si>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</si>
  <si>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</si>
  <si>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</si>
  <si>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</si>
  <si>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</si>
  <si>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</si>
  <si>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</si>
  <si>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</si>
  <si>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</si>
  <si>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</si>
  <si>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</si>
  <si>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</si>
  <si>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</si>
  <si>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</si>
  <si>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</si>
  <si>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</si>
  <si>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</si>
  <si>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</si>
  <si>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</si>
  <si>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</si>
  <si>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</si>
  <si>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</si>
  <si>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</si>
  <si>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</si>
  <si>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</si>
  <si>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</si>
  <si>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</si>
  <si>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</si>
  <si>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</si>
  <si>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</si>
  <si>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</si>
  <si>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</si>
  <si>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</si>
  <si>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</si>
  <si>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</si>
  <si>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</si>
  <si>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</si>
  <si>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</si>
  <si>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</si>
  <si>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</si>
  <si>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</si>
  <si>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</si>
  <si>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</si>
  <si>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</si>
  <si>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</si>
  <si>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</si>
  <si>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</si>
  <si>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</si>
  <si>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</si>
  <si>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</si>
  <si>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</si>
  <si>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</si>
  <si>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</si>
  <si>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</si>
  <si>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</si>
  <si>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</si>
  <si>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</si>
  <si>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</si>
  <si>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</si>
  <si>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</si>
  <si>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</si>
  <si>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</si>
  <si>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</si>
  <si>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</si>
  <si>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</si>
  <si>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</si>
  <si>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</si>
  <si>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</si>
  <si>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</si>
  <si>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</si>
  <si>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</si>
  <si>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</si>
  <si>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</si>
  <si>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</si>
  <si>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</si>
  <si>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</si>
  <si>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</si>
  <si>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</si>
  <si>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</si>
  <si>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</si>
  <si>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</si>
  <si>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</si>
  <si>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</si>
  <si>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</si>
  <si>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</si>
  <si>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</si>
  <si>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</si>
  <si>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</si>
  <si>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</si>
  <si>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</si>
  <si>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</si>
  <si>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</si>
  <si>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</si>
  <si>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</si>
  <si>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</si>
  <si>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</si>
  <si>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</si>
  <si>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</si>
  <si>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</si>
  <si>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</si>
  <si>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</si>
  <si>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</si>
  <si>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</si>
  <si>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</si>
  <si>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</si>
  <si>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</si>
  <si>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</si>
  <si>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</si>
  <si>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</si>
  <si>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</si>
  <si>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</si>
  <si>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</si>
  <si>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</si>
  <si>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</si>
  <si>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</si>
  <si>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</si>
  <si>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</si>
  <si>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</si>
  <si>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</si>
  <si>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</si>
  <si>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</si>
  <si>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</si>
  <si>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</si>
  <si>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</si>
  <si>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</si>
  <si>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</si>
  <si>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</si>
  <si>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</si>
  <si>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</si>
  <si>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</si>
  <si>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</si>
  <si>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</si>
  <si>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</si>
  <si>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</si>
  <si>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</si>
  <si>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</si>
  <si>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</si>
  <si>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</si>
  <si>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</si>
  <si>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</si>
  <si>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</si>
  <si>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</si>
  <si>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</si>
  <si>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</si>
  <si>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</si>
  <si>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</si>
  <si>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</si>
  <si>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</si>
  <si>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</si>
  <si>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</si>
  <si>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</si>
  <si>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</si>
  <si>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</si>
  <si>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</si>
  <si>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</si>
  <si>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</si>
  <si>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</si>
  <si>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</si>
  <si>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</si>
  <si>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</si>
  <si>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</si>
  <si>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</si>
  <si>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</si>
  <si>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</si>
  <si>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</si>
  <si>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</si>
  <si>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</si>
  <si>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</si>
  <si>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</si>
  <si>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</si>
  <si>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</si>
  <si>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</si>
  <si>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</si>
  <si>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</si>
  <si>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</si>
  <si>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</si>
  <si>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</si>
  <si>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</si>
  <si>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</si>
  <si>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</si>
  <si>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</si>
  <si>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</si>
  <si>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</si>
  <si>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</si>
  <si>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</si>
  <si>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</si>
  <si>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</si>
  <si>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</si>
  <si>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</si>
  <si>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</si>
  <si>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</si>
  <si>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</si>
  <si>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</si>
  <si>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</si>
  <si>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</si>
  <si>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</si>
  <si>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</si>
  <si>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</si>
  <si>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</si>
  <si>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</si>
  <si>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</si>
  <si>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</si>
  <si>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</si>
  <si>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</si>
  <si>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</si>
  <si>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</si>
  <si>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</si>
  <si>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</si>
  <si>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</si>
  <si>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</si>
  <si>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</si>
  <si>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</si>
  <si>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</si>
  <si>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</si>
  <si>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</si>
  <si>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</si>
  <si>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</si>
  <si>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</si>
  <si>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</si>
  <si>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</si>
  <si>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</si>
  <si>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</si>
  <si>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</si>
  <si>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</si>
  <si>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</si>
  <si>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</si>
  <si>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</si>
  <si>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</si>
  <si>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</si>
  <si>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</si>
  <si>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</si>
  <si>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</si>
  <si>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</si>
  <si>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</si>
  <si>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</si>
  <si>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</si>
  <si>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</si>
  <si>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</si>
  <si>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</si>
  <si>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</si>
  <si>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</si>
  <si>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</si>
  <si>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</si>
  <si>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</si>
  <si>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</si>
  <si>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</si>
  <si>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</si>
  <si>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</si>
  <si>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</si>
  <si>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</si>
  <si>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</si>
  <si>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</si>
  <si>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</si>
  <si>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</si>
  <si>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</si>
  <si>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</si>
  <si>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</si>
  <si>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</si>
  <si>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</si>
  <si>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</si>
  <si>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</si>
  <si>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</si>
  <si>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</si>
  <si>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</si>
  <si>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</si>
  <si>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</si>
  <si>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</si>
  <si>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</si>
  <si>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</si>
  <si>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</si>
  <si>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</si>
  <si>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</si>
  <si>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</si>
  <si>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</si>
  <si>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</si>
  <si>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</si>
  <si>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</si>
  <si>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</si>
  <si>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</si>
  <si>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</si>
  <si>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</si>
  <si>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</si>
  <si>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</si>
  <si>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</si>
  <si>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</si>
  <si>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</si>
  <si>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</si>
  <si>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</si>
  <si>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</si>
  <si>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</si>
  <si>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</si>
  <si>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</si>
  <si>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</si>
  <si>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</si>
  <si>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</si>
  <si>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</si>
  <si>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</si>
  <si>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</si>
  <si>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</si>
  <si>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</si>
  <si>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</si>
  <si>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</si>
  <si>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</si>
  <si>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</si>
  <si>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</si>
  <si>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</si>
  <si>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</si>
  <si>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</si>
  <si>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</si>
  <si>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</si>
  <si>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</si>
  <si>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</si>
  <si>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</si>
  <si>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</si>
  <si>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</si>
  <si>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</si>
  <si>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</si>
  <si>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</si>
  <si>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</si>
  <si>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</si>
  <si>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</si>
  <si>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</si>
  <si>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</si>
  <si>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</si>
  <si>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</si>
  <si>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</si>
  <si>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</si>
  <si>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</si>
  <si>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</si>
  <si>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</si>
  <si>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</si>
  <si>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</si>
  <si>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</si>
  <si>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</si>
  <si>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</si>
  <si>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</si>
  <si>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</si>
  <si>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</si>
  <si>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</si>
  <si>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</si>
  <si>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</si>
  <si>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</si>
  <si>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</si>
  <si>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</si>
  <si>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</si>
  <si>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</si>
  <si>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</si>
  <si>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</si>
  <si>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</si>
  <si>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</si>
  <si>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</si>
  <si>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</si>
  <si>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</si>
  <si>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</si>
  <si>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</si>
  <si>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</si>
  <si>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</si>
  <si>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</si>
  <si>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</si>
  <si>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</si>
  <si>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</si>
  <si>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</si>
  <si>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</si>
  <si>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</si>
  <si>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</si>
  <si>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</si>
  <si>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</si>
  <si>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</si>
  <si>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</si>
  <si>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</si>
  <si>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</si>
  <si>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</si>
  <si>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</si>
  <si>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</si>
  <si>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</si>
  <si>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</si>
  <si>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</si>
  <si>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</si>
  <si>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</si>
  <si>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</si>
  <si>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</si>
  <si>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</si>
  <si>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</si>
  <si>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</si>
  <si>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</si>
  <si>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</si>
  <si>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</si>
  <si>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</si>
  <si>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</si>
  <si>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</si>
  <si>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</si>
  <si>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</si>
  <si>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</si>
  <si>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</si>
  <si>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</si>
  <si>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</si>
  <si>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</si>
  <si>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</si>
  <si>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</si>
  <si>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</si>
  <si>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</si>
  <si>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</si>
  <si>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</si>
  <si>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</si>
  <si>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</si>
  <si>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</si>
  <si>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</si>
  <si>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</si>
  <si>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</si>
  <si>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</si>
  <si>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</si>
  <si>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</si>
  <si>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</si>
  <si>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</si>
  <si>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</si>
  <si>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</si>
  <si>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</si>
  <si>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</si>
  <si>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</si>
  <si>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</si>
  <si>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</si>
  <si>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</si>
  <si>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</si>
  <si>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</si>
  <si>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</si>
  <si>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</si>
  <si>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</si>
  <si>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</si>
  <si>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</si>
  <si>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</si>
  <si>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</si>
  <si>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</si>
  <si>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</si>
  <si>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</si>
  <si>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</si>
  <si>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</si>
  <si>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</si>
  <si>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</si>
  <si>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</si>
  <si>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</si>
  <si>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</si>
  <si>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</si>
  <si>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</si>
  <si>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</si>
  <si>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</si>
  <si>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</si>
  <si>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</si>
  <si>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</si>
  <si>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</si>
  <si>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</si>
  <si>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</si>
  <si>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</si>
  <si>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</si>
  <si>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</si>
  <si>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</si>
  <si>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</si>
  <si>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</si>
  <si>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</si>
  <si>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</si>
  <si>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</si>
  <si>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</si>
  <si>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</si>
  <si>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</si>
  <si>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</si>
  <si>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</si>
  <si>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</si>
  <si>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</si>
  <si>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</si>
  <si>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</si>
  <si>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</si>
  <si>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</si>
  <si>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</si>
  <si>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</si>
  <si>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</si>
  <si>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</si>
  <si>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</si>
  <si>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</si>
  <si>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</si>
  <si>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</si>
  <si>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</si>
  <si>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</si>
  <si>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</si>
  <si>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</si>
  <si>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</si>
  <si>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</si>
  <si>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</si>
  <si>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</si>
  <si>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</si>
  <si>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</si>
  <si>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</si>
  <si>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</si>
  <si>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</si>
  <si>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</si>
  <si>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</si>
  <si>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</si>
  <si>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</si>
  <si>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</si>
  <si>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</si>
  <si>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</si>
  <si>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</si>
  <si>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</si>
  <si>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</si>
  <si>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</si>
  <si>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</si>
  <si>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</si>
  <si>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</si>
  <si>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</si>
  <si>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</si>
  <si>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</si>
  <si>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</si>
  <si>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</si>
  <si>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</si>
  <si>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</si>
  <si>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</si>
  <si>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</si>
  <si>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</si>
  <si>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</si>
  <si>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</si>
  <si>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</si>
  <si>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</si>
  <si>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</si>
  <si>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</si>
  <si>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</si>
  <si>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</si>
  <si>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</si>
  <si>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</si>
  <si>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</si>
  <si>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</si>
  <si>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</si>
  <si>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</si>
  <si>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</si>
  <si>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</si>
  <si>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</si>
  <si>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</si>
  <si>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</si>
  <si>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</si>
  <si>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</si>
  <si>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</si>
  <si>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</si>
  <si>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</si>
  <si>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</si>
  <si>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</si>
  <si>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</si>
  <si>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</si>
  <si>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</si>
  <si>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</si>
  <si>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</si>
  <si>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</si>
  <si>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</si>
  <si>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</si>
  <si>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</si>
  <si>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</si>
  <si>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</si>
  <si>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</si>
  <si>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</si>
  <si>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</si>
  <si>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</si>
  <si>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</si>
  <si>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</si>
  <si>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</si>
  <si>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</si>
  <si>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</si>
  <si>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</si>
  <si>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</si>
  <si>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</si>
  <si>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</si>
  <si>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</si>
  <si>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</si>
  <si>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</si>
  <si>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</si>
  <si>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</si>
  <si>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</si>
  <si>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</si>
  <si>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</si>
  <si>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</si>
  <si>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</si>
  <si>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</si>
  <si>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</si>
  <si>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</si>
  <si>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</si>
  <si>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</si>
  <si>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</si>
  <si>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</si>
  <si>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</si>
  <si>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</si>
  <si>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</si>
  <si>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</si>
  <si>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</si>
  <si>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</si>
  <si>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</si>
  <si>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</si>
  <si>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</si>
  <si>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</si>
  <si>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</si>
  <si>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</si>
  <si>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</si>
  <si>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</si>
  <si>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</si>
  <si>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</si>
  <si>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</si>
  <si>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</si>
  <si>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</si>
  <si>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</si>
  <si>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</si>
  <si>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</si>
  <si>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</si>
  <si>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</si>
  <si>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</si>
  <si>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</si>
  <si>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</si>
  <si>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</si>
  <si>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</si>
  <si>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</si>
  <si>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</si>
  <si>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</si>
  <si>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</si>
  <si>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</si>
  <si>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</si>
  <si>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</si>
  <si>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</si>
  <si>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</si>
  <si>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</si>
  <si>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</si>
  <si>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</si>
  <si>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</si>
  <si>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</si>
  <si>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</si>
  <si>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</si>
  <si>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</si>
  <si>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</si>
  <si>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</si>
  <si>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</si>
  <si>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</si>
  <si>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</si>
  <si>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</si>
  <si>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</si>
  <si>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</si>
  <si>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</si>
  <si>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</si>
  <si>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</si>
  <si>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</si>
  <si>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</si>
  <si>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</si>
  <si>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</si>
  <si>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</si>
  <si>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</si>
  <si>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</si>
  <si>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</si>
  <si>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</si>
  <si>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</si>
  <si>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</si>
  <si>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</si>
  <si>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</si>
  <si>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</si>
  <si>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</si>
  <si>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</si>
  <si>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</si>
  <si>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</si>
  <si>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</si>
  <si>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</si>
  <si>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</si>
  <si>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</si>
  <si>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</si>
  <si>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</si>
  <si>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</si>
  <si>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</si>
  <si>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</si>
  <si>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</si>
  <si>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</si>
  <si>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</si>
  <si>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</si>
  <si>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</si>
  <si>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</si>
  <si>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</si>
  <si>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</si>
  <si>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</si>
  <si>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</si>
  <si>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</si>
  <si>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</si>
  <si>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</si>
  <si>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</si>
  <si>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</si>
  <si>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</si>
  <si>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</si>
  <si>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</si>
  <si>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</si>
  <si>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</si>
  <si>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</si>
  <si>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</si>
  <si>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</si>
  <si>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</si>
  <si>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</si>
  <si>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</si>
  <si>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</si>
  <si>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</si>
  <si>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</si>
  <si>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</si>
  <si>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</si>
  <si>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</si>
  <si>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</si>
  <si>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</si>
  <si>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</si>
  <si>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</si>
  <si>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</si>
  <si>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</si>
  <si>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</si>
  <si>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</si>
  <si>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</si>
  <si>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</si>
  <si>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</si>
  <si>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</si>
  <si>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</si>
  <si>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</si>
  <si>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</si>
  <si>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</si>
  <si>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</si>
  <si>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</si>
  <si>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</si>
  <si>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</si>
  <si>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</si>
  <si>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</si>
  <si>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</si>
  <si>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</si>
  <si>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</si>
  <si>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</si>
  <si>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</si>
  <si>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</si>
  <si>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</si>
  <si>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</si>
  <si>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</si>
  <si>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</si>
  <si>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</si>
  <si>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</si>
  <si>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</si>
  <si>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</si>
  <si>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</si>
  <si>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</si>
  <si>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</si>
  <si>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</si>
  <si>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</si>
  <si>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</si>
  <si>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</si>
  <si>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</si>
  <si>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</si>
  <si>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</si>
  <si>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</si>
  <si>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</si>
  <si>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</si>
  <si>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</si>
  <si>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</si>
  <si>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</si>
  <si>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</si>
  <si>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</si>
  <si>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</si>
  <si>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</si>
  <si>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</si>
  <si>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</si>
  <si>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</si>
  <si>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</si>
  <si>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</si>
  <si>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</si>
  <si>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</si>
  <si>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</si>
  <si>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</si>
  <si>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</si>
  <si>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</si>
  <si>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</si>
  <si>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</si>
  <si>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</si>
  <si>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</si>
  <si>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</si>
  <si>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</si>
  <si>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</si>
  <si>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</si>
  <si>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</si>
  <si>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</si>
  <si>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</si>
  <si>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</si>
  <si>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</si>
  <si>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</si>
  <si>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</si>
  <si>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</si>
  <si>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</si>
  <si>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</si>
  <si>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</si>
  <si>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</si>
  <si>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</si>
  <si>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</si>
  <si>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</si>
  <si>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</si>
  <si>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</si>
  <si>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</si>
  <si>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</si>
  <si>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</si>
  <si>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</si>
  <si>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</si>
  <si>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</si>
  <si>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</si>
  <si>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</si>
  <si>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</si>
  <si>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</si>
  <si>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</si>
  <si>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</si>
  <si>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</si>
  <si>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</si>
  <si>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</si>
  <si>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</si>
  <si>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</si>
  <si>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</si>
  <si>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</si>
  <si>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</si>
  <si>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</si>
  <si>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</si>
  <si>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</si>
  <si>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</si>
  <si>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</si>
  <si>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</si>
  <si>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</si>
  <si>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</si>
  <si>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</si>
  <si>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</si>
  <si>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</si>
  <si>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</si>
  <si>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</si>
  <si>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</si>
  <si>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</si>
  <si>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</si>
  <si>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</si>
  <si>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</si>
  <si>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</si>
  <si>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</si>
  <si>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</si>
  <si>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</si>
  <si>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</si>
  <si>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</si>
  <si>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</si>
  <si>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</si>
  <si>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</si>
  <si>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</si>
  <si>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</si>
  <si>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</si>
  <si>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</si>
  <si>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</si>
  <si>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</si>
  <si>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</si>
  <si>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</si>
  <si>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</si>
  <si>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</si>
  <si>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</si>
  <si>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</si>
  <si>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</si>
  <si>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</si>
  <si>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</si>
  <si>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</si>
  <si>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</si>
  <si>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</si>
  <si>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</si>
  <si>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</si>
  <si>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</si>
  <si>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</si>
  <si>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</si>
  <si>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</si>
  <si>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</si>
  <si>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</si>
  <si>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</si>
  <si>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</si>
  <si>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</si>
  <si>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</si>
  <si>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</si>
  <si>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</si>
  <si>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</si>
  <si>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</si>
  <si>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</si>
  <si>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</si>
  <si>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</si>
  <si>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</si>
  <si>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</si>
  <si>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</si>
  <si>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</si>
  <si>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</si>
  <si>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</si>
  <si>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</si>
  <si>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</si>
  <si>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</si>
  <si>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</si>
  <si>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</si>
  <si>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</si>
  <si>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</si>
  <si>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</si>
  <si>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</si>
  <si>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</si>
  <si>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</si>
  <si>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</si>
  <si>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</si>
  <si>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</si>
  <si>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</si>
  <si>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</si>
  <si>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</si>
  <si>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</si>
  <si>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</si>
  <si>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</si>
  <si>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</si>
  <si>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</si>
  <si>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</si>
  <si>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</si>
  <si>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</si>
  <si>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</si>
  <si>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</si>
  <si>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</si>
  <si>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</si>
  <si>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</si>
  <si>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</si>
  <si>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</si>
  <si>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</si>
  <si>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</si>
  <si>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</si>
  <si>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</si>
  <si>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</si>
  <si>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</si>
  <si>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</si>
  <si>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</si>
  <si>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</si>
  <si>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</si>
  <si>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</si>
  <si>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</si>
  <si>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</si>
  <si>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</si>
  <si>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</si>
  <si>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</si>
  <si>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</si>
  <si>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</si>
  <si>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</si>
  <si>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</si>
  <si>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</si>
  <si>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</si>
  <si>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</si>
  <si>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</si>
  <si>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</si>
  <si>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</si>
  <si>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</si>
  <si>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</si>
  <si>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</si>
  <si>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</si>
  <si>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</si>
  <si>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</si>
  <si>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</si>
  <si>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</si>
  <si>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</si>
  <si>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</si>
  <si>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</si>
  <si>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</si>
  <si>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</si>
  <si>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</si>
  <si>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</si>
  <si>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</si>
  <si>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</si>
  <si>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</si>
  <si>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</si>
  <si>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</si>
  <si>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</si>
  <si>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</si>
  <si>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</si>
  <si>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</si>
  <si>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</si>
  <si>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</si>
  <si>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</si>
  <si>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</si>
  <si>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</si>
  <si>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</si>
  <si>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</si>
  <si>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</si>
  <si>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</si>
  <si>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</si>
  <si>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</si>
  <si>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</si>
  <si>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</si>
  <si>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</si>
  <si>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</si>
  <si>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</si>
  <si>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</si>
  <si>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</si>
  <si>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</si>
  <si>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</si>
  <si>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</si>
  <si>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</si>
  <si>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</si>
  <si>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</si>
  <si>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</si>
  <si>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</si>
  <si>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</si>
  <si>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</si>
  <si>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</si>
  <si>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</si>
  <si>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</si>
  <si>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</si>
  <si>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</si>
  <si>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</si>
  <si>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</si>
  <si>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</si>
  <si>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</si>
  <si>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</si>
  <si>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</si>
  <si>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</si>
  <si>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</si>
  <si>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</si>
  <si>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</si>
  <si>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</si>
  <si>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</si>
  <si>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</si>
  <si>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</si>
  <si>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</si>
  <si>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</si>
  <si>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</si>
  <si>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</si>
  <si>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</si>
  <si>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</si>
  <si>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</si>
  <si>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</si>
  <si>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</si>
  <si>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</si>
  <si>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</si>
  <si>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</si>
  <si>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</si>
  <si>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</si>
  <si>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</si>
  <si>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</si>
  <si>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</si>
  <si>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</si>
  <si>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</si>
  <si>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</si>
  <si>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</si>
  <si>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</si>
  <si>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</si>
  <si>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</si>
  <si>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</si>
  <si>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</si>
  <si>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</si>
  <si>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</si>
  <si>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</si>
  <si>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</si>
  <si>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</si>
  <si>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</si>
  <si>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</si>
  <si>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</si>
  <si>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</si>
  <si>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</si>
  <si>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</si>
  <si>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</si>
  <si>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</si>
  <si>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</si>
  <si>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</si>
  <si>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</si>
  <si>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</si>
  <si>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</si>
  <si>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</si>
  <si>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</si>
  <si>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</si>
  <si>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</si>
  <si>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</si>
  <si>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</si>
  <si>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</si>
  <si>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</si>
  <si>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</si>
  <si>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</si>
  <si>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</si>
  <si>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</si>
  <si>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</si>
  <si>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</si>
  <si>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</si>
  <si>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</si>
  <si>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</si>
  <si>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</si>
  <si>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</si>
  <si>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</si>
  <si>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</si>
  <si>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</si>
  <si>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</si>
  <si>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</si>
  <si>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</si>
  <si>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</si>
  <si>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</si>
  <si>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</si>
  <si>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</si>
  <si>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</si>
  <si>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</si>
  <si>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</si>
  <si>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</si>
  <si>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</si>
  <si>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</si>
  <si>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</si>
  <si>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</si>
  <si>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</si>
  <si>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</si>
  <si>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</si>
  <si>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</si>
  <si>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</si>
  <si>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</si>
  <si>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</si>
  <si>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</si>
  <si>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</si>
  <si>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</si>
  <si>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</si>
  <si>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</si>
  <si>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</si>
  <si>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</si>
  <si>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</si>
  <si>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</si>
  <si>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</si>
  <si>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</si>
  <si>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</si>
  <si>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</si>
  <si>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</si>
  <si>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</si>
  <si>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</si>
  <si>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</si>
  <si>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</si>
  <si>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</si>
  <si>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</si>
  <si>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</si>
  <si>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</si>
  <si>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</si>
  <si>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</si>
  <si>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</si>
  <si>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</si>
  <si>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</si>
  <si>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</si>
  <si>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</si>
  <si>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</si>
  <si>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</si>
  <si>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</si>
  <si>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</si>
  <si>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</si>
  <si>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</si>
  <si>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</si>
  <si>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</si>
  <si>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</si>
  <si>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</si>
  <si>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</si>
  <si>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</si>
  <si>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</si>
  <si>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</si>
  <si>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</si>
  <si>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</si>
  <si>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</si>
  <si>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</si>
  <si>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</si>
  <si>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</si>
  <si>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</si>
  <si>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</si>
  <si>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</si>
  <si>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</si>
  <si>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</si>
  <si>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</si>
  <si>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</si>
  <si>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</si>
  <si>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</si>
  <si>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</si>
  <si>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</si>
  <si>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</si>
  <si>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</si>
  <si>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</si>
  <si>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</si>
  <si>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</si>
  <si>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</si>
  <si>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</si>
  <si>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</si>
  <si>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</si>
  <si>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</si>
  <si>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</si>
  <si>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</si>
  <si>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</si>
  <si>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</si>
  <si>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</si>
  <si>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</si>
  <si>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</si>
  <si>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</si>
  <si>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</si>
  <si>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</si>
  <si>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</si>
  <si>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</si>
  <si>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</si>
  <si>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</si>
  <si>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</si>
  <si>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</si>
  <si>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</si>
  <si>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</si>
  <si>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</si>
  <si>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</si>
  <si>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</si>
  <si>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</si>
  <si>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</si>
  <si>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</si>
  <si>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</si>
  <si>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</si>
  <si>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</si>
  <si>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</si>
  <si>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</si>
  <si>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</si>
  <si>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</si>
  <si>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</si>
  <si>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</si>
  <si>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</si>
  <si>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</si>
  <si>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</si>
  <si>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</si>
  <si>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</si>
  <si>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</si>
  <si>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</si>
  <si>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</si>
  <si>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</si>
  <si>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</si>
  <si>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</si>
  <si>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</si>
  <si>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</si>
  <si>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</si>
  <si>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</si>
  <si>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</si>
  <si>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</si>
  <si>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</si>
  <si>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</si>
  <si>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</si>
  <si>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</si>
  <si>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</si>
  <si>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</si>
  <si>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</si>
  <si>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</si>
  <si>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</si>
  <si>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</si>
  <si>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</si>
  <si>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</si>
  <si>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</si>
  <si>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</si>
  <si>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</si>
  <si>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</si>
  <si>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</si>
  <si>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</si>
  <si>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</si>
  <si>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</si>
  <si>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</si>
  <si>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</si>
  <si>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</si>
  <si>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</si>
  <si>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</si>
  <si>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</si>
  <si>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</si>
  <si>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</si>
  <si>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</si>
  <si>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</si>
  <si>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</si>
  <si>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</si>
  <si>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</si>
  <si>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</si>
  <si>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</si>
  <si>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</si>
  <si>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</si>
  <si>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</si>
  <si>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</si>
  <si>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</si>
  <si>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</si>
  <si>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</si>
  <si>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</si>
  <si>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</si>
  <si>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</si>
  <si>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</si>
  <si>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</si>
  <si>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</si>
  <si>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</si>
  <si>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</si>
  <si>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</si>
  <si>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</si>
  <si>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</si>
  <si>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</si>
  <si>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</si>
  <si>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</si>
  <si>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</si>
  <si>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</si>
  <si>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</si>
  <si>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</si>
  <si>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</si>
  <si>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</si>
  <si>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</si>
  <si>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</si>
  <si>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</si>
  <si>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</si>
  <si>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</si>
  <si>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</si>
  <si>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</si>
  <si>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</si>
  <si>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</si>
  <si>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</si>
  <si>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</si>
  <si>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</si>
  <si>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</si>
  <si>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</si>
  <si>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</si>
  <si>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</si>
  <si>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</si>
  <si>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</si>
  <si>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</si>
  <si>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</si>
  <si>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</si>
  <si>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</si>
  <si>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</si>
  <si>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</si>
  <si>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</si>
  <si>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</si>
  <si>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</si>
  <si>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</si>
  <si>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</si>
  <si>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</si>
  <si>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</si>
  <si>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</si>
  <si>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</si>
  <si>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</si>
  <si>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</si>
  <si>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</si>
  <si>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</si>
  <si>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</si>
  <si>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</si>
  <si>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</si>
  <si>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</si>
  <si>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</si>
  <si>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</si>
  <si>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</si>
  <si>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</si>
  <si>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</si>
  <si>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</si>
  <si>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</si>
  <si>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</si>
  <si>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</si>
  <si>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</si>
  <si>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</si>
  <si>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</si>
  <si>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</si>
  <si>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</si>
  <si>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</si>
  <si>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</si>
  <si>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</si>
  <si>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</si>
  <si>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</si>
  <si>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</si>
  <si>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</si>
  <si>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</si>
  <si>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</si>
  <si>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</si>
  <si>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</si>
  <si>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</si>
  <si>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</si>
  <si>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</si>
  <si>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</si>
  <si>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</si>
  <si>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</si>
  <si>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</si>
  <si>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</si>
  <si>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</si>
  <si>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</si>
  <si>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</si>
  <si>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</si>
  <si>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</si>
  <si>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</si>
  <si>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</si>
  <si>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</si>
  <si>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</si>
  <si>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</si>
  <si>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</si>
  <si>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</si>
  <si>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</si>
  <si>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</si>
  <si>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</si>
  <si>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</si>
  <si>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</si>
  <si>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</si>
  <si>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</si>
  <si>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</si>
  <si>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</si>
  <si>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</si>
  <si>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</si>
  <si>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</si>
  <si>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</si>
  <si>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</si>
  <si>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</si>
  <si>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</si>
  <si>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</si>
  <si>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</si>
  <si>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</si>
  <si>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</si>
  <si>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</si>
  <si>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</si>
  <si>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</si>
  <si>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</si>
  <si>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</si>
  <si>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</si>
  <si>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</si>
  <si>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</si>
  <si>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</si>
  <si>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</si>
  <si>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</si>
  <si>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</si>
  <si>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</si>
  <si>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</si>
  <si>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</si>
  <si>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</si>
  <si>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</si>
  <si>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</si>
  <si>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</si>
  <si>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</si>
  <si>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</si>
  <si>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</si>
  <si>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</si>
  <si>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</si>
  <si>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</si>
  <si>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</si>
  <si>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</si>
  <si>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</si>
  <si>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</si>
  <si>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</si>
  <si>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</si>
  <si>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</si>
  <si>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</si>
  <si>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</si>
  <si>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</si>
  <si>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</si>
  <si>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</si>
  <si>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</si>
  <si>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</si>
  <si>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</si>
  <si>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</si>
  <si>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</si>
  <si>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</si>
  <si>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</si>
  <si>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</si>
  <si>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</si>
  <si>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</si>
  <si>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</si>
  <si>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</si>
  <si>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</si>
  <si>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</si>
  <si>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</si>
  <si>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</si>
  <si>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</si>
  <si>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</si>
  <si>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</si>
  <si>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</si>
  <si>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</si>
  <si>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</si>
  <si>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</si>
  <si>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</si>
  <si>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</si>
  <si>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</si>
  <si>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</si>
  <si>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</si>
  <si>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</si>
  <si>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</si>
  <si>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</si>
  <si>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</si>
  <si>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</si>
  <si>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</si>
  <si>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</si>
  <si>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</si>
  <si>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</si>
  <si>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</si>
  <si>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</si>
  <si>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</si>
  <si>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</si>
  <si>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</si>
  <si>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</si>
  <si>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</si>
  <si>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</si>
  <si>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</si>
  <si>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</si>
  <si>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</si>
  <si>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</si>
  <si>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</si>
  <si>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</si>
  <si>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</si>
  <si>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</si>
  <si>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</si>
  <si>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</si>
  <si>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</si>
  <si>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</si>
  <si>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</si>
  <si>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</si>
  <si>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</si>
  <si>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</si>
  <si>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</si>
  <si>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</si>
  <si>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</si>
  <si>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</si>
  <si>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</si>
  <si>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</si>
  <si>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</si>
  <si>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</si>
  <si>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</si>
  <si>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</si>
  <si>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</si>
  <si>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</si>
  <si>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</si>
  <si>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</si>
  <si>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</si>
  <si>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</si>
  <si>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</si>
  <si>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</si>
  <si>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</si>
  <si>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</si>
  <si>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</si>
  <si>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</si>
  <si>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</si>
  <si>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</si>
  <si>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</si>
  <si>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</si>
  <si>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</si>
  <si>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</si>
  <si>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</si>
  <si>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</si>
  <si>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</si>
  <si>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</si>
  <si>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</si>
  <si>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</si>
  <si>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</si>
  <si>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</si>
  <si>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</si>
  <si>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</si>
  <si>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</si>
  <si>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</si>
  <si>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</si>
  <si>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</si>
  <si>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</si>
  <si>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</si>
  <si>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</si>
  <si>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</si>
  <si>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</si>
  <si>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</si>
  <si>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</si>
  <si>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</si>
  <si>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</si>
  <si>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</si>
  <si>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</si>
  <si>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</si>
  <si>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</si>
  <si>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</si>
  <si>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</si>
  <si>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</si>
  <si>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</si>
  <si>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</si>
  <si>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</si>
  <si>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</si>
  <si>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</si>
  <si>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</si>
  <si>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</si>
  <si>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</si>
  <si>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</si>
  <si>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</si>
  <si>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</si>
  <si>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</si>
  <si>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</si>
  <si>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</si>
  <si>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</si>
  <si>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</si>
  <si>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</si>
  <si>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</si>
  <si>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</si>
  <si>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</si>
  <si>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</si>
  <si>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</si>
  <si>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</si>
  <si>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</si>
  <si>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</si>
  <si>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</si>
  <si>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</si>
  <si>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</si>
  <si>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</si>
  <si>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</si>
  <si>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</si>
  <si>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</si>
  <si>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</si>
  <si>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</si>
  <si>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</si>
  <si>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</si>
  <si>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</si>
  <si>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</si>
  <si>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</si>
  <si>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</si>
  <si>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</si>
  <si>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</si>
  <si>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</si>
  <si>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</si>
  <si>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</si>
  <si>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</si>
  <si>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</si>
  <si>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</si>
  <si>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</si>
  <si>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</si>
  <si>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</si>
  <si>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</si>
  <si>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</si>
  <si>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</si>
  <si>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</si>
  <si>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</si>
  <si>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</si>
  <si>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</si>
  <si>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</si>
  <si>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</si>
  <si>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</si>
  <si>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</si>
  <si>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</si>
  <si>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</si>
  <si>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</si>
  <si>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</si>
  <si>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</si>
  <si>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</si>
  <si>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</si>
  <si>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</si>
  <si>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</si>
  <si>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</si>
  <si>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</si>
  <si>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</si>
  <si>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</si>
  <si>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</si>
  <si>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</si>
  <si>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</si>
  <si>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</si>
  <si>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</si>
  <si>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</si>
  <si>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</si>
  <si>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</si>
  <si>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</si>
  <si>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</si>
  <si>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</si>
  <si>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</si>
  <si>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</si>
  <si>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</si>
  <si>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</si>
  <si>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</si>
  <si>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</si>
  <si>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</si>
  <si>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</si>
  <si>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</si>
  <si>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</si>
  <si>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</si>
  <si>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</si>
  <si>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</si>
  <si>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</si>
  <si>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</si>
  <si>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</si>
  <si>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</si>
  <si>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</si>
  <si>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</si>
  <si>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</si>
  <si>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</si>
  <si>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</si>
  <si>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</si>
  <si>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</si>
  <si>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</si>
  <si>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</si>
  <si>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</si>
  <si>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</si>
  <si>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</si>
  <si>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</si>
  <si>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</si>
  <si>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</si>
  <si>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</si>
  <si>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</si>
  <si>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</si>
  <si>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</si>
  <si>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</si>
  <si>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</si>
  <si>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</si>
  <si>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</si>
  <si>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</si>
  <si>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</si>
  <si>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</si>
  <si>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</si>
  <si>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</si>
  <si>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</si>
  <si>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</si>
  <si>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</si>
  <si>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</si>
  <si>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</si>
  <si>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</si>
  <si>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</si>
  <si>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</si>
  <si>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</si>
  <si>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</si>
  <si>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</si>
  <si>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</si>
  <si>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</si>
  <si>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</si>
  <si>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</si>
  <si>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</si>
  <si>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</si>
  <si>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</si>
  <si>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</si>
  <si>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</si>
  <si>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</si>
  <si>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</si>
  <si>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</si>
  <si>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</si>
  <si>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</si>
  <si>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</si>
  <si>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</si>
  <si>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</si>
  <si>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</si>
  <si>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</si>
  <si>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</si>
  <si>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</si>
  <si>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</si>
  <si>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</si>
  <si>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</si>
  <si>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</si>
  <si>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</si>
  <si>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</si>
  <si>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</si>
  <si>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</si>
  <si>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</si>
  <si>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</si>
  <si>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</si>
  <si>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</si>
  <si>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</si>
  <si>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</si>
  <si>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</si>
  <si>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</si>
  <si>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</si>
  <si>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</si>
  <si>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</si>
  <si>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</si>
  <si>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</si>
  <si>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</si>
  <si>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</si>
  <si>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</si>
  <si>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</si>
  <si>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</si>
  <si>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</si>
  <si>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</si>
  <si>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</si>
  <si>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</si>
  <si>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</si>
  <si>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</si>
  <si>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</si>
  <si>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</si>
  <si>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</si>
  <si>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</si>
  <si>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</si>
  <si>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</si>
  <si>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</si>
  <si>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</si>
  <si>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</si>
  <si>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</si>
  <si>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</si>
  <si>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</si>
  <si>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</si>
  <si>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</si>
  <si>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</si>
  <si>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</si>
  <si>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</si>
  <si>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</si>
  <si>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</si>
  <si>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</si>
  <si>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</si>
  <si>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</si>
  <si>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</si>
  <si>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</si>
  <si>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</si>
  <si>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</si>
  <si>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</si>
  <si>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</si>
  <si>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</si>
  <si>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</si>
  <si>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</si>
  <si>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</si>
  <si>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</si>
  <si>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</si>
  <si>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</si>
  <si>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</si>
  <si>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</si>
  <si>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</si>
  <si>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</si>
  <si>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</si>
  <si>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</si>
  <si>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</si>
  <si>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</si>
  <si>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</si>
  <si>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</si>
  <si>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</si>
  <si>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</si>
  <si>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</si>
  <si>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</si>
  <si>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</si>
  <si>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</si>
  <si>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</si>
  <si>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</si>
  <si>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</si>
  <si>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</si>
  <si>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</si>
  <si>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</si>
  <si>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</si>
  <si>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</si>
  <si>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</si>
  <si>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</si>
  <si>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</si>
  <si>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</si>
  <si>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</si>
  <si>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</si>
  <si>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</si>
  <si>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</si>
  <si>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</si>
  <si>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</si>
  <si>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</si>
  <si>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</si>
  <si>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</si>
  <si>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</si>
  <si>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</si>
  <si>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</si>
  <si>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</si>
  <si>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</si>
  <si>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</si>
  <si>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</si>
  <si>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</si>
  <si>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</si>
  <si>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</si>
  <si>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</si>
  <si>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</si>
  <si>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</si>
  <si>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</si>
  <si>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</si>
  <si>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</si>
  <si>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</si>
  <si>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</si>
  <si>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</si>
  <si>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</si>
  <si>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</si>
  <si>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</si>
  <si>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</si>
  <si>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</si>
  <si>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</si>
  <si>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</si>
  <si>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</si>
  <si>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</si>
  <si>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</si>
  <si>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</si>
  <si>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</si>
  <si>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</si>
  <si>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</si>
  <si>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</si>
  <si>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</si>
  <si>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</si>
  <si>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</si>
  <si>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</si>
  <si>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</si>
  <si>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</si>
  <si>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</si>
  <si>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</si>
  <si>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</si>
  <si>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</si>
  <si>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</si>
  <si>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</si>
  <si>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</si>
  <si>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</si>
  <si>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</si>
  <si>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</si>
  <si>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</si>
  <si>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</si>
  <si>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</si>
  <si>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</si>
  <si>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</si>
  <si>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</si>
  <si>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</si>
  <si>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</si>
  <si>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</si>
  <si>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</si>
  <si>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</si>
  <si>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</si>
  <si>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</si>
  <si>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</si>
  <si>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</si>
  <si>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</si>
  <si>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</si>
  <si>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</si>
  <si>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</si>
  <si>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</si>
  <si>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</si>
  <si>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</si>
  <si>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</si>
  <si>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</si>
  <si>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</si>
  <si>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</si>
  <si>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</si>
  <si>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</si>
  <si>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</si>
  <si>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</si>
  <si>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</si>
  <si>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</si>
  <si>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</si>
  <si>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</si>
  <si>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</si>
  <si>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</si>
  <si>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</si>
  <si>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</si>
  <si>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</si>
  <si>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</si>
  <si>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</si>
  <si>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</si>
  <si>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</si>
  <si>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</si>
  <si>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</si>
  <si>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</si>
  <si>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</si>
  <si>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</si>
  <si>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</si>
  <si>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</si>
  <si>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</si>
  <si>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</si>
  <si>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</si>
  <si>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</si>
  <si>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</si>
  <si>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</si>
  <si>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</si>
  <si>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</si>
  <si>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</si>
  <si>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</si>
  <si>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</si>
  <si>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</si>
  <si>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</si>
  <si>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</si>
  <si>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</si>
  <si>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</si>
  <si>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</si>
  <si>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</si>
  <si>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</si>
  <si>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</si>
  <si>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</si>
  <si>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</si>
  <si>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</si>
  <si>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</si>
  <si>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</si>
  <si>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</si>
  <si>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</si>
  <si>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</si>
  <si>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</si>
  <si>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</si>
  <si>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</si>
  <si>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</si>
  <si>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</si>
  <si>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</si>
  <si>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</si>
  <si>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</si>
  <si>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</si>
  <si>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</si>
  <si>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</si>
  <si>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</si>
  <si>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</si>
  <si>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</si>
  <si>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</si>
  <si>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</si>
  <si>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</si>
  <si>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</si>
  <si>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</si>
  <si>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</si>
  <si>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</si>
  <si>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</si>
  <si>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</si>
  <si>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</si>
  <si>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</si>
  <si>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</si>
  <si>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</si>
  <si>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</si>
  <si>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</si>
  <si>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</si>
  <si>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</si>
  <si>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</si>
  <si>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</si>
  <si>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</si>
  <si>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</si>
  <si>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</si>
  <si>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</si>
  <si>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</si>
  <si>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</si>
  <si>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</si>
  <si>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</si>
  <si>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</si>
  <si>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</si>
  <si>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</si>
  <si>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</si>
  <si>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</si>
  <si>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</si>
  <si>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</si>
  <si>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</si>
  <si>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</si>
  <si>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</si>
  <si>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</si>
  <si>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</si>
  <si>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</si>
  <si>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</si>
  <si>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</si>
  <si>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</si>
  <si>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</si>
  <si>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</si>
  <si>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</si>
  <si>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</si>
  <si>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</si>
  <si>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</si>
  <si>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</si>
  <si>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</si>
  <si>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</si>
  <si>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</si>
  <si>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</si>
  <si>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</si>
  <si>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</si>
  <si>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</si>
  <si>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</si>
  <si>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</si>
  <si>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</si>
  <si>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</si>
  <si>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</si>
  <si>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</si>
  <si>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</si>
  <si>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</si>
  <si>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</si>
  <si>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</si>
  <si>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</si>
  <si>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</si>
  <si>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</si>
  <si>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</si>
  <si>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</si>
  <si>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</si>
  <si>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</si>
  <si>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</si>
  <si>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</si>
  <si>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</si>
  <si>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</si>
  <si>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</si>
  <si>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</si>
  <si>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</si>
  <si>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</si>
  <si>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</si>
  <si>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</si>
  <si>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</si>
  <si>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</si>
  <si>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</si>
  <si>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</si>
  <si>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</si>
  <si>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</si>
  <si>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</si>
  <si>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</si>
  <si>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</si>
  <si>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</si>
  <si>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</si>
  <si>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</si>
  <si>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</si>
  <si>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</si>
  <si>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</si>
  <si>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</si>
  <si>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</si>
  <si>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</si>
  <si>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</si>
  <si>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</si>
  <si>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</si>
  <si>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</si>
  <si>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</si>
  <si>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</si>
  <si>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</si>
  <si>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</si>
  <si>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</si>
  <si>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</si>
  <si>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</si>
  <si>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</si>
  <si>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</si>
  <si>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</si>
  <si>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</si>
  <si>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</si>
  <si>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</si>
  <si>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</si>
  <si>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</si>
  <si>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</si>
  <si>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</si>
  <si>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</si>
  <si>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</si>
  <si>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</si>
  <si>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</si>
  <si>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</si>
  <si>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</si>
  <si>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</si>
  <si>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</si>
  <si>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</si>
  <si>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</si>
  <si>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</si>
  <si>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</si>
  <si>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</si>
  <si>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</si>
  <si>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</si>
  <si>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</si>
  <si>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</si>
  <si>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</si>
  <si>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</si>
  <si>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</si>
  <si>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</si>
  <si>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</si>
  <si>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</si>
  <si>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</si>
  <si>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</si>
  <si>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</si>
  <si>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</si>
  <si>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</si>
  <si>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</si>
  <si>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</si>
  <si>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</si>
  <si>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</si>
  <si>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</si>
  <si>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</si>
  <si>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</si>
  <si>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</si>
  <si>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</si>
  <si>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</si>
  <si>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</si>
  <si>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</si>
  <si>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</si>
  <si>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</si>
  <si>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</si>
  <si>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</si>
  <si>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</si>
  <si>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</si>
  <si>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</si>
  <si>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</si>
  <si>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</si>
  <si>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</si>
  <si>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</si>
  <si>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</si>
  <si>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</si>
  <si>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</si>
  <si>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</si>
  <si>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</si>
  <si>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</si>
  <si>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</si>
  <si>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</si>
  <si>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</si>
  <si>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</si>
  <si>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</si>
  <si>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</si>
  <si>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</si>
  <si>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</si>
  <si>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</si>
  <si>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</si>
  <si>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</si>
  <si>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</si>
  <si>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</si>
  <si>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</si>
  <si>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</si>
  <si>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</si>
  <si>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</si>
  <si>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</si>
  <si>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</si>
  <si>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</si>
  <si>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</si>
  <si>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</si>
  <si>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</si>
  <si>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</si>
  <si>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</si>
  <si>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</si>
  <si>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</si>
  <si>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</si>
  <si>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</si>
  <si>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</si>
  <si>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</si>
  <si>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</si>
  <si>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</si>
  <si>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</si>
  <si>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</si>
  <si>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</si>
  <si>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</si>
  <si>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</si>
  <si>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</si>
  <si>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</si>
  <si>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</si>
  <si>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</si>
  <si>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</si>
  <si>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</si>
  <si>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</si>
  <si>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</si>
  <si>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</si>
  <si>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</si>
  <si>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</si>
  <si>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</si>
  <si>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</si>
  <si>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</si>
  <si>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</si>
  <si>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</si>
  <si>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</si>
  <si>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</si>
  <si>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</si>
  <si>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</si>
  <si>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</si>
  <si>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</si>
  <si>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</si>
  <si>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</si>
  <si>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</si>
  <si>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</si>
  <si>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</si>
  <si>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</si>
  <si>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</si>
  <si>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</si>
  <si>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</si>
  <si>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</si>
  <si>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</si>
  <si>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</si>
  <si>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</si>
  <si>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</si>
  <si>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</si>
  <si>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</si>
  <si>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</si>
  <si>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</si>
  <si>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</si>
  <si>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</si>
  <si>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</si>
  <si>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</si>
  <si>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</si>
  <si>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</si>
  <si>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</si>
  <si>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</si>
  <si>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</si>
  <si>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</si>
  <si>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</si>
  <si>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</si>
  <si>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</si>
  <si>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</si>
  <si>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</si>
  <si>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</si>
  <si>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</si>
  <si>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</si>
  <si>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</si>
  <si>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</si>
  <si>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</si>
  <si>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</si>
  <si>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</si>
  <si>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</si>
  <si>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</si>
  <si>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</si>
  <si>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</si>
  <si>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</si>
  <si>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</si>
  <si>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</si>
  <si>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</si>
  <si>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</si>
  <si>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</si>
  <si>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</si>
  <si>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</si>
  <si>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</si>
  <si>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</si>
  <si>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</si>
  <si>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</si>
  <si>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</si>
  <si>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</si>
  <si>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</si>
  <si>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</si>
  <si>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</si>
  <si>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</si>
  <si>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</si>
  <si>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</si>
  <si>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</si>
  <si>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</si>
  <si>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</si>
  <si>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</si>
  <si>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</si>
  <si>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</si>
  <si>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</si>
  <si>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</si>
  <si>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</si>
  <si>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</si>
  <si>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</si>
  <si>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</si>
  <si>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</si>
  <si>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</si>
  <si>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</si>
  <si>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</si>
  <si>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</si>
  <si>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</si>
  <si>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</si>
  <si>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</si>
  <si>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</si>
  <si>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</si>
  <si>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</si>
  <si>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</si>
  <si>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</si>
  <si>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</si>
  <si>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</si>
  <si>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</si>
  <si>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</si>
  <si>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</si>
  <si>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</si>
  <si>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</si>
  <si>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</si>
  <si>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</si>
  <si>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</si>
  <si>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</si>
  <si>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</si>
  <si>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</si>
  <si>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</si>
  <si>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</si>
  <si>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</si>
  <si>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</si>
  <si>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</si>
  <si>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</si>
  <si>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</si>
  <si>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</si>
  <si>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</si>
  <si>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</si>
  <si>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</si>
  <si>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</si>
  <si>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</si>
  <si>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</si>
  <si>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</si>
  <si>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</si>
  <si>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</si>
  <si>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</si>
  <si>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</si>
  <si>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</si>
  <si>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</si>
  <si>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</si>
  <si>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</si>
  <si>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</si>
  <si>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</si>
  <si>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</si>
  <si>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</si>
  <si>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</si>
  <si>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</si>
  <si>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</si>
  <si>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</si>
  <si>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</si>
  <si>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</si>
  <si>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</si>
  <si>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</si>
  <si>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</si>
  <si>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</si>
  <si>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</si>
  <si>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</si>
  <si>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</si>
  <si>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</si>
  <si>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</si>
  <si>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</si>
  <si>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</si>
  <si>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</si>
  <si>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</si>
  <si>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</si>
  <si>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</si>
  <si>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</si>
  <si>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</si>
  <si>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</si>
  <si>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</si>
  <si>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</si>
  <si>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</si>
  <si>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</si>
  <si>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</si>
  <si>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</si>
  <si>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</si>
  <si>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</si>
  <si>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</si>
  <si>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</si>
  <si>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</si>
  <si>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</si>
  <si>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</si>
  <si>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</si>
  <si>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</si>
  <si>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</si>
  <si>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</si>
  <si>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</si>
  <si>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</si>
  <si>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</si>
  <si>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</si>
  <si>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</si>
  <si>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</si>
  <si>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</si>
  <si>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</si>
  <si>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</si>
  <si>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</si>
  <si>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</si>
  <si>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</si>
  <si>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</si>
  <si>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</si>
  <si>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</si>
  <si>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</si>
  <si>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</si>
  <si>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</si>
  <si>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</si>
  <si>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</si>
  <si>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</si>
  <si>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</si>
  <si>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</si>
  <si>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</si>
  <si>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</si>
  <si>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</si>
  <si>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</si>
  <si>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</si>
  <si>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</si>
  <si>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</si>
  <si>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</si>
  <si>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</si>
  <si>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</si>
  <si>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</si>
  <si>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</si>
  <si>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</si>
  <si>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</si>
  <si>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</si>
  <si>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</si>
  <si>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</si>
  <si>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</si>
  <si>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</si>
  <si>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</si>
  <si>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</si>
  <si>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</si>
  <si>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</si>
  <si>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</si>
  <si>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</si>
  <si>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</si>
  <si>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</si>
  <si>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</si>
  <si>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</si>
  <si>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</si>
  <si>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</si>
  <si>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</si>
  <si>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</si>
  <si>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</si>
  <si>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</si>
  <si>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</si>
  <si>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</si>
  <si>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</si>
  <si>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</si>
  <si>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</si>
  <si>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</si>
  <si>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</si>
  <si>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</si>
  <si>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</si>
  <si>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</si>
  <si>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</si>
  <si>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</si>
  <si>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</si>
  <si>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</si>
  <si>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</si>
  <si>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</si>
  <si>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</si>
  <si>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</si>
  <si>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</si>
  <si>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</si>
  <si>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</si>
  <si>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</si>
  <si>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</si>
  <si>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</si>
  <si>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</si>
  <si>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</si>
  <si>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</si>
  <si>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</si>
  <si>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</si>
  <si>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</si>
  <si>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</si>
  <si>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</si>
  <si>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</si>
  <si>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</si>
  <si>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</si>
  <si>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</si>
  <si>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</si>
  <si>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</si>
  <si>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</si>
  <si>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</si>
  <si>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</si>
  <si>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</si>
  <si>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</si>
  <si>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</si>
  <si>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</si>
  <si>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</si>
  <si>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</si>
  <si>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</si>
  <si>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</si>
  <si>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</si>
  <si>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</si>
  <si>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</si>
  <si>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</si>
  <si>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</si>
  <si>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</si>
  <si>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</si>
  <si>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</si>
  <si>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</si>
  <si>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</si>
  <si>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</si>
  <si>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</si>
  <si>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</si>
  <si>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</si>
  <si>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</si>
  <si>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</si>
  <si>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</si>
  <si>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</si>
  <si>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</si>
  <si>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</si>
  <si>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</si>
  <si>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</si>
  <si>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</si>
  <si>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</si>
  <si>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</si>
  <si>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</si>
  <si>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</si>
  <si>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</si>
  <si>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</si>
  <si>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</si>
  <si>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</si>
  <si>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</si>
  <si>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</si>
  <si>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</si>
  <si>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</si>
  <si>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</si>
  <si>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</si>
  <si>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</si>
  <si>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</si>
  <si>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</si>
  <si>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</si>
  <si>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</si>
  <si>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</si>
  <si>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</si>
  <si>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</si>
  <si>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</si>
  <si>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</si>
  <si>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</si>
  <si>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</si>
  <si>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</si>
  <si>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</si>
  <si>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</si>
  <si>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</si>
  <si>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</si>
  <si>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</si>
  <si>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</si>
  <si>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</si>
  <si>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</si>
  <si>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</si>
  <si>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</si>
  <si>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</si>
  <si>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</si>
  <si>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</si>
  <si>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</si>
  <si>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</si>
  <si>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</si>
  <si>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</si>
  <si>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</si>
  <si>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</si>
  <si>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</si>
  <si>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</si>
  <si>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</si>
  <si>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</si>
  <si>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</si>
  <si>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</si>
  <si>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</si>
  <si>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</si>
  <si>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</si>
  <si>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</si>
  <si>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</si>
  <si>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</si>
  <si>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</si>
  <si>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</si>
  <si>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</si>
  <si>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</si>
  <si>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</si>
  <si>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</si>
  <si>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</si>
  <si>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</si>
  <si>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</si>
  <si>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</si>
  <si>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</si>
  <si>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</si>
  <si>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</si>
  <si>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</si>
  <si>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</si>
  <si>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</si>
  <si>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</si>
  <si>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</si>
  <si>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</si>
  <si>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</si>
  <si>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</si>
  <si>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</si>
  <si>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</si>
  <si>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</si>
  <si>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</si>
  <si>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</si>
  <si>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</si>
  <si>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</si>
  <si>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</si>
  <si>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</si>
  <si>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</si>
  <si>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</si>
  <si>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</si>
  <si>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</si>
  <si>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</si>
  <si>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</si>
  <si>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</si>
  <si>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</si>
  <si>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</si>
  <si>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</si>
  <si>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</si>
  <si>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</si>
  <si>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</si>
  <si>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</si>
  <si>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</si>
  <si>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</si>
  <si>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</si>
  <si>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</si>
  <si>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</si>
  <si>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</si>
  <si>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</si>
  <si>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</si>
  <si>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</si>
  <si>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</si>
  <si>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</si>
  <si>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</si>
  <si>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</si>
  <si>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</si>
  <si>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</si>
  <si>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</si>
  <si>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</si>
  <si>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</si>
  <si>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</si>
  <si>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</si>
  <si>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</si>
  <si>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</si>
  <si>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</si>
  <si>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</si>
  <si>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</si>
  <si>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</si>
  <si>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</si>
  <si>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</si>
  <si>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</si>
  <si>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</si>
  <si>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</si>
  <si>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</si>
  <si>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</si>
  <si>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</si>
  <si>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</si>
  <si>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</si>
  <si>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</si>
  <si>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</si>
  <si>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</si>
  <si>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</si>
  <si>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</si>
  <si>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</si>
  <si>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</si>
  <si>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</si>
  <si>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</si>
  <si>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</si>
  <si>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</si>
  <si>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</si>
  <si>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</si>
  <si>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</si>
  <si>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</si>
  <si>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</si>
  <si>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</si>
  <si>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</si>
  <si>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</si>
  <si>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</si>
  <si>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</si>
  <si>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</si>
  <si>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</si>
  <si>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</si>
  <si>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</si>
  <si>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</si>
  <si>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</si>
  <si>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</si>
  <si>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</si>
  <si>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</si>
  <si>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</si>
  <si>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</si>
  <si>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</si>
  <si>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</si>
  <si>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</si>
  <si>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</si>
  <si>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</si>
  <si>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</si>
  <si>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</si>
  <si>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</si>
  <si>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</si>
  <si>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</si>
  <si>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</si>
  <si>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</si>
  <si>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</si>
  <si>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</si>
  <si>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</si>
  <si>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</si>
  <si>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</si>
  <si>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</si>
  <si>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</si>
  <si>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</si>
  <si>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</si>
  <si>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</si>
  <si>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</si>
  <si>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</si>
  <si>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</si>
  <si>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</si>
  <si>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</si>
  <si>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</si>
  <si>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</si>
  <si>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</si>
  <si>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</si>
  <si>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</si>
  <si>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</si>
  <si>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</si>
  <si>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</si>
  <si>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</si>
  <si>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</si>
  <si>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</si>
  <si>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</si>
  <si>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</si>
  <si>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</si>
  <si>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</si>
  <si>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</si>
  <si>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</si>
  <si>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</si>
  <si>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</si>
  <si>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</si>
  <si>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</si>
  <si>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</si>
  <si>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</si>
  <si>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</si>
  <si>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</si>
  <si>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</si>
  <si>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</si>
  <si>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</si>
  <si>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</si>
  <si>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</si>
  <si>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</si>
  <si>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</si>
  <si>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</si>
  <si>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</si>
  <si>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</si>
  <si>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</si>
  <si>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</si>
  <si>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</si>
  <si>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</si>
  <si>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</si>
  <si>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</si>
  <si>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</si>
  <si>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</si>
  <si>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</si>
  <si>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</si>
  <si>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</si>
  <si>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</si>
  <si>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</si>
  <si>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</si>
  <si>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</si>
  <si>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</si>
  <si>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</si>
  <si>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</si>
  <si>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</si>
  <si>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</si>
  <si>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</si>
  <si>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</si>
  <si>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</si>
  <si>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</si>
  <si>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</si>
  <si>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</si>
  <si>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</si>
  <si>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</si>
  <si>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</si>
  <si>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</si>
  <si>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</si>
  <si>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</si>
  <si>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</si>
  <si>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</si>
  <si>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</si>
  <si>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</si>
  <si>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</si>
  <si>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</si>
  <si>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</si>
  <si>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</si>
  <si>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</si>
  <si>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</si>
  <si>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</si>
  <si>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</si>
  <si>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</si>
  <si>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</si>
  <si>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</si>
  <si>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</si>
  <si>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</si>
  <si>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</si>
  <si>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</si>
  <si>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</si>
  <si>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</si>
  <si>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</si>
  <si>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</si>
  <si>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</si>
  <si>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</si>
  <si>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</si>
  <si>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</si>
  <si>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</si>
  <si>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</si>
  <si>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</si>
  <si>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</si>
  <si>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</si>
  <si>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</si>
  <si>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</si>
  <si>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</si>
  <si>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</si>
  <si>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</si>
  <si>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</si>
  <si>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</si>
  <si>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</si>
  <si>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</si>
  <si>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</si>
  <si>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</si>
  <si>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</si>
  <si>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</si>
  <si>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</si>
  <si>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</si>
  <si>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</si>
  <si>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</si>
  <si>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</si>
  <si>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</si>
  <si>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</si>
  <si>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</si>
  <si>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</si>
  <si>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</si>
  <si>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</si>
  <si>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</si>
  <si>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</si>
  <si>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</si>
  <si>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</si>
  <si>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</si>
  <si>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</si>
  <si>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</si>
  <si>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</si>
  <si>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</si>
  <si>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</si>
  <si>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</si>
  <si>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</si>
  <si>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</si>
  <si>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</si>
  <si>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</si>
  <si>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</si>
  <si>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</si>
  <si>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</si>
  <si>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</si>
  <si>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</si>
  <si>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</si>
  <si>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</si>
  <si>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</si>
  <si>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</si>
  <si>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</si>
  <si>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</si>
  <si>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</si>
  <si>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</si>
  <si>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</si>
  <si>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</si>
  <si>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</si>
  <si>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</si>
  <si>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</si>
  <si>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</si>
  <si>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</si>
  <si>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</si>
  <si>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</si>
  <si>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</si>
  <si>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</si>
  <si>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</si>
  <si>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</si>
  <si>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</si>
  <si>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</si>
  <si>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</si>
  <si>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</si>
  <si>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</si>
  <si>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</si>
  <si>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</si>
  <si>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</si>
  <si>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</si>
  <si>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</si>
  <si>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</si>
  <si>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</si>
  <si>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</si>
  <si>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</si>
  <si>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</si>
  <si>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</si>
  <si>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</si>
  <si>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</si>
  <si>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</si>
  <si>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</si>
  <si>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</si>
  <si>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</si>
  <si>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</si>
  <si>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</si>
  <si>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</si>
  <si>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</si>
  <si>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</si>
  <si>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</si>
  <si>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</si>
  <si>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</si>
  <si>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</si>
  <si>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</si>
  <si>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</si>
  <si>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</si>
  <si>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</si>
  <si>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</si>
  <si>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</si>
  <si>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</si>
  <si>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</si>
  <si>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</si>
  <si>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</si>
  <si>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</si>
  <si>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</si>
  <si>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</si>
  <si>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</si>
  <si>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</si>
  <si>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</si>
  <si>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</si>
  <si>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</si>
  <si>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</si>
  <si>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</si>
  <si>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</si>
  <si>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</si>
  <si>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</si>
  <si>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</si>
  <si>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</si>
  <si>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</si>
  <si>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</si>
  <si>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</si>
  <si>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</si>
  <si>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</si>
  <si>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</si>
  <si>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</si>
  <si>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</si>
  <si>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</si>
  <si>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</si>
  <si>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</si>
  <si>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</si>
  <si>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</si>
  <si>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</si>
  <si>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</si>
  <si>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</si>
  <si>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</si>
  <si>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</si>
  <si>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</si>
  <si>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</si>
  <si>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</si>
  <si>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</si>
  <si>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</si>
  <si>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</si>
  <si>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</si>
  <si>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</si>
  <si>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</si>
  <si>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</si>
  <si>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</si>
  <si>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</si>
  <si>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</si>
  <si>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</si>
  <si>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</si>
  <si>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</si>
  <si>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</si>
  <si>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</si>
  <si>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</si>
  <si>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</si>
  <si>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</si>
  <si>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</si>
  <si>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</si>
  <si>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</si>
  <si>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</si>
  <si>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</si>
  <si>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</si>
  <si>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</si>
  <si>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</si>
  <si>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</si>
  <si>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</si>
  <si>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</si>
  <si>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</si>
  <si>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</si>
  <si>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</si>
  <si>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</si>
  <si>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</si>
  <si>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</si>
  <si>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</si>
  <si>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</si>
  <si>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</si>
  <si>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</si>
  <si>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</si>
  <si>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</si>
  <si>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</si>
  <si>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</si>
  <si>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</si>
  <si>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</si>
  <si>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</si>
  <si>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</si>
  <si>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</si>
  <si>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</si>
  <si>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</si>
  <si>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</si>
  <si>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</si>
  <si>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</si>
  <si>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</si>
  <si>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</si>
  <si>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</si>
  <si>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</si>
  <si>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</si>
  <si>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</si>
  <si>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</si>
  <si>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</si>
  <si>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</si>
  <si>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</si>
  <si>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</si>
  <si>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</si>
  <si>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</si>
  <si>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</si>
  <si>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</si>
  <si>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</si>
  <si>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</si>
  <si>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</si>
  <si>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</si>
  <si>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</si>
  <si>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</si>
  <si>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</si>
  <si>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</si>
  <si>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</si>
  <si>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</si>
  <si>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</si>
  <si>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</si>
  <si>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</si>
  <si>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</si>
  <si>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</si>
  <si>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</si>
  <si>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</si>
  <si>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</si>
  <si>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</si>
  <si>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</si>
  <si>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</si>
  <si>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</si>
  <si>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</si>
  <si>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</si>
  <si>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</si>
  <si>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</si>
  <si>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</si>
  <si>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</si>
  <si>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</si>
  <si>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</si>
  <si>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</si>
  <si>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</si>
  <si>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</si>
  <si>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</si>
  <si>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</si>
  <si>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</si>
  <si>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</si>
  <si>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</si>
  <si>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</si>
  <si>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</si>
  <si>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</si>
  <si>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</si>
  <si>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</si>
  <si>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</si>
  <si>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</si>
  <si>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</si>
  <si>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</si>
  <si>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</si>
  <si>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</si>
  <si>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</si>
  <si>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</si>
  <si>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</si>
  <si>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</si>
  <si>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</si>
  <si>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</si>
  <si>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</si>
  <si>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</si>
  <si>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</si>
  <si>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</si>
  <si>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</si>
  <si>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</si>
  <si>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</si>
  <si>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</si>
  <si>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</si>
  <si>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</si>
  <si>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</si>
  <si>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</si>
  <si>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</si>
  <si>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</si>
  <si>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</si>
  <si>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</si>
  <si>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</si>
  <si>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</si>
  <si>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</si>
  <si>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</si>
  <si>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</si>
  <si>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</si>
  <si>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</si>
  <si>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</si>
  <si>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</si>
  <si>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</si>
  <si>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</si>
  <si>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</si>
  <si>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</si>
  <si>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</si>
  <si>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</si>
  <si>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</si>
  <si>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</si>
  <si>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</si>
  <si>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</si>
  <si>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</si>
  <si>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</si>
  <si>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</si>
  <si>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</si>
  <si>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</si>
  <si>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</si>
  <si>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</si>
  <si>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</si>
  <si>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</si>
  <si>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</si>
  <si>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</si>
  <si>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</si>
  <si>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</si>
  <si>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</si>
  <si>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</si>
  <si>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</si>
  <si>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</si>
  <si>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</si>
  <si>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</si>
  <si>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</si>
  <si>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</si>
  <si>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</si>
  <si>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</si>
  <si>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</si>
  <si>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</si>
  <si>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</si>
  <si>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</si>
  <si>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</si>
  <si>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</si>
  <si>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</si>
  <si>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</si>
  <si>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</si>
  <si>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</si>
  <si>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</si>
  <si>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</si>
  <si>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</si>
  <si>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</si>
  <si>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</si>
  <si>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</si>
  <si>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</si>
  <si>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</si>
  <si>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</si>
  <si>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</si>
  <si>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</si>
  <si>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</si>
  <si>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</si>
  <si>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</si>
  <si>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</si>
  <si>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</si>
  <si>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</si>
  <si>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</si>
  <si>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</si>
  <si>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</si>
  <si>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</si>
  <si>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</si>
  <si>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</si>
  <si>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</si>
  <si>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</si>
  <si>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</si>
  <si>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</si>
  <si>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</si>
  <si>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</si>
  <si>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</si>
  <si>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</si>
  <si>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</si>
  <si>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</si>
  <si>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</si>
  <si>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</si>
  <si>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</si>
  <si>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</si>
  <si>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</si>
  <si>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</si>
  <si>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</si>
  <si>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</si>
  <si>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</si>
  <si>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</si>
  <si>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</si>
  <si>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</si>
  <si>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</si>
  <si>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</si>
  <si>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</si>
  <si>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</si>
  <si>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</si>
  <si>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</si>
  <si>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</si>
  <si>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</si>
  <si>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</si>
  <si>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</si>
  <si>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</si>
  <si>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</si>
  <si>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</si>
  <si>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</si>
  <si>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</si>
  <si>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</si>
  <si>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</si>
  <si>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</si>
  <si>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</si>
  <si>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</si>
  <si>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</si>
  <si>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</si>
  <si>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</si>
  <si>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</si>
  <si>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</si>
  <si>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</si>
  <si>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</si>
  <si>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</si>
  <si>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</si>
  <si>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</si>
  <si>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</si>
  <si>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</si>
  <si>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</si>
  <si>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</si>
  <si>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</si>
  <si>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</si>
  <si>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</si>
  <si>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</si>
  <si>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</si>
  <si>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</si>
  <si>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</si>
  <si>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</si>
  <si>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</si>
  <si>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</si>
  <si>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</si>
  <si>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</si>
  <si>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</si>
  <si>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</si>
  <si>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</si>
  <si>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</si>
  <si>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</si>
  <si>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</si>
  <si>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</si>
  <si>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</si>
  <si>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</si>
  <si>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</si>
  <si>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</si>
  <si>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</si>
  <si>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</si>
  <si>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</si>
  <si>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</si>
  <si>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</si>
  <si>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</si>
  <si>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</si>
  <si>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</si>
  <si>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</si>
  <si>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</si>
  <si>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</si>
  <si>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</si>
  <si>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</si>
  <si>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</si>
  <si>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</si>
  <si>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</si>
  <si>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</si>
  <si>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</si>
  <si>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</si>
  <si>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</si>
  <si>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</si>
  <si>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</si>
  <si>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</si>
  <si>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</si>
  <si>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</si>
  <si>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</si>
  <si>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</si>
  <si>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</si>
  <si>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</si>
  <si>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</si>
  <si>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</si>
  <si>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</si>
  <si>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</si>
  <si>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</si>
  <si>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</si>
  <si>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</si>
  <si>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</si>
  <si>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</si>
  <si>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</si>
  <si>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</si>
  <si>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</si>
  <si>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</si>
  <si>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</si>
  <si>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</si>
  <si>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</si>
  <si>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</si>
  <si>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</si>
  <si>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</si>
  <si>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</si>
  <si>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</si>
  <si>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</si>
  <si>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</si>
  <si>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</si>
  <si>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</si>
  <si>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</si>
  <si>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</si>
  <si>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</si>
  <si>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</si>
  <si>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</si>
  <si>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</si>
  <si>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</si>
  <si>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</si>
  <si>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</si>
  <si>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</si>
  <si>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</si>
  <si>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</si>
  <si>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</si>
  <si>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</si>
  <si>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</si>
  <si>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</si>
  <si>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</si>
  <si>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</si>
  <si>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</si>
  <si>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</si>
  <si>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</si>
  <si>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</si>
  <si>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</si>
  <si>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</si>
  <si>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</si>
  <si>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</si>
  <si>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</si>
  <si>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</si>
  <si>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</si>
  <si>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</si>
  <si>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</si>
  <si>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</si>
  <si>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</si>
  <si>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</si>
  <si>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</si>
  <si>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</si>
  <si>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</si>
  <si>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</si>
  <si>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</si>
  <si>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</si>
  <si>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</si>
  <si>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</si>
  <si>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</si>
  <si>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</si>
  <si>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</si>
  <si>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</si>
  <si>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</si>
  <si>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</si>
  <si>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</si>
  <si>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</si>
  <si>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</si>
  <si>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</si>
  <si>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</si>
  <si>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</si>
  <si>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</si>
  <si>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</si>
  <si>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</si>
  <si>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</si>
  <si>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</si>
  <si>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</si>
  <si>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</si>
  <si>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</si>
  <si>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</si>
  <si>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</si>
  <si>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</si>
  <si>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</si>
  <si>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</si>
  <si>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</si>
  <si>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</si>
  <si>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</si>
  <si>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</si>
  <si>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</si>
  <si>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</si>
  <si>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</si>
  <si>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</si>
  <si>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</si>
  <si>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</si>
  <si>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</si>
  <si>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</si>
  <si>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</si>
  <si>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</si>
  <si>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</si>
  <si>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</si>
  <si>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</si>
  <si>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</si>
  <si>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</si>
  <si>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</si>
  <si>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</si>
  <si>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</si>
  <si>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</si>
  <si>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</si>
  <si>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</si>
  <si>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</si>
  <si>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</si>
  <si>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</si>
  <si>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</si>
  <si>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</si>
  <si>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</si>
  <si>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</si>
  <si>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</si>
  <si>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</si>
  <si>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</si>
  <si>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</si>
  <si>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</si>
  <si>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</si>
  <si>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</si>
  <si>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</si>
  <si>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</si>
  <si>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</si>
  <si>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</si>
  <si>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</si>
  <si>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</si>
  <si>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</si>
  <si>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</si>
  <si>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</si>
  <si>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</si>
  <si>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</si>
  <si>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</si>
  <si>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</si>
  <si>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</si>
  <si>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</si>
  <si>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</si>
  <si>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</si>
  <si>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</si>
  <si>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</si>
  <si>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</si>
  <si>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</si>
  <si>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</si>
  <si>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</si>
  <si>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</si>
  <si>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</si>
  <si>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</si>
  <si>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</si>
  <si>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</si>
  <si>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</si>
  <si>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</si>
  <si>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</si>
  <si>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</si>
  <si>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</si>
  <si>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</si>
  <si>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</si>
  <si>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</si>
  <si>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</si>
  <si>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</si>
  <si>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</si>
  <si>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</si>
  <si>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</si>
  <si>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</si>
  <si>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</si>
  <si>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</si>
  <si>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</si>
  <si>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</si>
  <si>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</si>
  <si>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</si>
  <si>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</si>
  <si>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</si>
  <si>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</si>
  <si>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</si>
  <si>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</si>
  <si>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</si>
  <si>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</si>
  <si>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</si>
  <si>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</si>
  <si>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</si>
  <si>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</si>
  <si>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</si>
  <si>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</si>
  <si>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</si>
  <si>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</si>
  <si>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</si>
  <si>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</si>
  <si>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</si>
  <si>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</si>
  <si>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</si>
  <si>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</si>
  <si>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</si>
  <si>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</si>
  <si>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</si>
  <si>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</si>
  <si>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</si>
  <si>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</si>
  <si>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</si>
  <si>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</si>
  <si>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</si>
  <si>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</si>
  <si>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</si>
  <si>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</si>
  <si>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</si>
  <si>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</si>
  <si>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</si>
  <si>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</si>
  <si>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</si>
  <si>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</si>
  <si>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</si>
  <si>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</si>
  <si>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</si>
  <si>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</si>
  <si>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</si>
  <si>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</si>
  <si>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</si>
  <si>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</si>
  <si>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</si>
  <si>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</si>
  <si>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</si>
  <si>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</si>
  <si>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</si>
  <si>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</si>
  <si>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</si>
  <si>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</si>
  <si>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</si>
  <si>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</si>
  <si>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</si>
  <si>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</si>
  <si>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</si>
  <si>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</si>
  <si>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</si>
  <si>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</si>
  <si>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</si>
  <si>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</si>
  <si>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</si>
  <si>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</si>
  <si>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</si>
  <si>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</si>
  <si>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</si>
  <si>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</si>
  <si>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</si>
  <si>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</si>
  <si>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</si>
  <si>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</si>
  <si>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</si>
  <si>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</si>
  <si>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</si>
  <si>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</si>
  <si>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</si>
  <si>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</si>
  <si>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</si>
  <si>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</si>
  <si>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</si>
  <si>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</si>
  <si>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</si>
  <si>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</si>
  <si>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</si>
  <si>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</si>
  <si>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</si>
  <si>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</si>
  <si>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</si>
  <si>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</si>
  <si>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</si>
  <si>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</si>
  <si>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</si>
  <si>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</si>
  <si>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</si>
  <si>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</si>
  <si>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</si>
  <si>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</si>
  <si>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</si>
  <si>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</si>
  <si>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</si>
  <si>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</si>
  <si>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</si>
  <si>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</si>
  <si>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</si>
  <si>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</si>
  <si>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</si>
  <si>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</si>
  <si>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</si>
  <si>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</si>
  <si>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</si>
  <si>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</si>
  <si>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</si>
  <si>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</si>
  <si>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</si>
  <si>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</si>
  <si>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</si>
  <si>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</si>
  <si>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</si>
  <si>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</si>
  <si>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</si>
  <si>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</si>
  <si>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</si>
  <si>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</si>
  <si>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</si>
  <si>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</si>
  <si>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</si>
  <si>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</si>
  <si>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</si>
  <si>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</si>
  <si>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</si>
  <si>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</si>
  <si>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</si>
  <si>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</si>
  <si>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</si>
  <si>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</si>
  <si>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</si>
  <si>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</si>
  <si>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</si>
  <si>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</si>
  <si>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</si>
  <si>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</si>
  <si>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</si>
  <si>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</si>
  <si>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</si>
  <si>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</si>
  <si>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</si>
  <si>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</si>
  <si>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</si>
  <si>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</si>
  <si>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</si>
  <si>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</si>
  <si>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</si>
  <si>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</si>
  <si>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</si>
  <si>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</si>
  <si>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</si>
  <si>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</si>
  <si>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</si>
  <si>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</si>
  <si>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</si>
  <si>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</si>
  <si>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</si>
  <si>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</si>
  <si>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</si>
  <si>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</si>
  <si>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</si>
  <si>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</si>
  <si>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</si>
  <si>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</si>
  <si>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</si>
  <si>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</si>
  <si>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</si>
  <si>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</si>
  <si>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</si>
  <si>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</si>
  <si>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</si>
  <si>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</si>
  <si>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</si>
  <si>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</si>
  <si>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</si>
  <si>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</si>
  <si>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</si>
  <si>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</si>
  <si>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</si>
  <si>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</si>
  <si>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</si>
  <si>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</si>
  <si>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</si>
  <si>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</si>
  <si>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</si>
  <si>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</si>
  <si>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</si>
  <si>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</si>
  <si>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</si>
  <si>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</si>
  <si>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</si>
  <si>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</si>
  <si>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</si>
  <si>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</si>
  <si>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</si>
  <si>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</si>
  <si>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</si>
  <si>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</si>
  <si>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</si>
  <si>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</si>
  <si>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</si>
  <si>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</si>
  <si>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</si>
  <si>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</si>
  <si>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</si>
  <si>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</si>
  <si>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</si>
  <si>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</si>
  <si>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</si>
  <si>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</si>
  <si>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</si>
  <si>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</si>
  <si>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</si>
  <si>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</si>
  <si>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</si>
  <si>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</si>
  <si>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</si>
  <si>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</si>
  <si>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</si>
  <si>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</si>
  <si>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</si>
  <si>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</si>
  <si>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</si>
  <si>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</si>
  <si>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</si>
  <si>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</si>
  <si>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</si>
  <si>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</si>
  <si>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</si>
  <si>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</si>
  <si>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</si>
  <si>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</si>
  <si>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</si>
  <si>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</si>
  <si>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</si>
  <si>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</si>
  <si>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</si>
  <si>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</si>
  <si>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</si>
  <si>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</si>
  <si>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</si>
  <si>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</si>
  <si>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</si>
  <si>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</si>
  <si>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</si>
  <si>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</si>
  <si>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</si>
  <si>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</si>
  <si>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</si>
  <si>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</si>
  <si>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</si>
  <si>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</si>
  <si>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</si>
  <si>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</si>
  <si>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</si>
  <si>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</si>
  <si>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</si>
  <si>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</si>
  <si>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</si>
  <si>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</si>
  <si>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</si>
  <si>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</si>
  <si>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</si>
  <si>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</si>
  <si>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</si>
  <si>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</si>
  <si>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</si>
  <si>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</si>
  <si>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</si>
  <si>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</si>
  <si>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</si>
  <si>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</si>
  <si>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</si>
  <si>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</si>
  <si>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</si>
  <si>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</si>
  <si>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</si>
  <si>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</si>
  <si>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</si>
  <si>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</si>
  <si>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</si>
  <si>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</si>
  <si>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</si>
  <si>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</si>
  <si>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</si>
  <si>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</si>
  <si>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</si>
  <si>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</si>
  <si>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</si>
  <si>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</si>
  <si>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</si>
  <si>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</si>
  <si>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</si>
  <si>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</si>
  <si>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</si>
  <si>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</si>
  <si>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</si>
  <si>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</si>
  <si>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</si>
  <si>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</si>
  <si>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</si>
  <si>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</si>
  <si>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</si>
  <si>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</si>
  <si>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</si>
  <si>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</si>
  <si>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</si>
  <si>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</si>
  <si>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</si>
  <si>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</si>
  <si>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</si>
  <si>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</si>
  <si>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</si>
  <si>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</si>
  <si>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</si>
  <si>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</si>
  <si>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</si>
  <si>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</si>
  <si>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</si>
  <si>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</si>
  <si>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</si>
  <si>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</si>
  <si>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</si>
  <si>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</si>
  <si>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</si>
  <si>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</si>
  <si>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</si>
  <si>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</si>
  <si>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</si>
  <si>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</si>
  <si>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</si>
  <si>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</si>
  <si>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</si>
  <si>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</si>
  <si>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</si>
  <si>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</si>
  <si>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</si>
  <si>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</si>
  <si>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</si>
  <si>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</si>
  <si>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</si>
  <si>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</si>
  <si>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</si>
  <si>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</si>
  <si>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</si>
  <si>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</si>
  <si>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</si>
  <si>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</si>
  <si>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</si>
  <si>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</si>
  <si>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</si>
  <si>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</si>
  <si>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</si>
  <si>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</si>
  <si>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</si>
  <si>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</si>
  <si>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</si>
  <si>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</si>
  <si>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</si>
  <si>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</si>
  <si>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</si>
  <si>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</si>
  <si>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</si>
  <si>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</si>
  <si>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</si>
  <si>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</si>
  <si>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</si>
  <si>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</si>
  <si>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</si>
  <si>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</si>
  <si>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</si>
  <si>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</si>
  <si>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</si>
  <si>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</si>
  <si>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</si>
  <si>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</si>
  <si>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</si>
  <si>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</si>
  <si>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</si>
  <si>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</si>
  <si>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</si>
  <si>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</si>
  <si>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</si>
  <si>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</si>
  <si>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</si>
  <si>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</si>
  <si>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</si>
  <si>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</si>
  <si>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</si>
  <si>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</si>
  <si>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</si>
  <si>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</si>
  <si>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</si>
  <si>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</si>
  <si>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</si>
  <si>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</si>
  <si>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</si>
  <si>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</si>
  <si>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</si>
  <si>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</si>
  <si>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</si>
  <si>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</si>
  <si>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</si>
  <si>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</si>
  <si>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</si>
  <si>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</si>
  <si>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</si>
  <si>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</si>
  <si>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</si>
  <si>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</si>
  <si>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</si>
  <si>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</si>
  <si>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</si>
  <si>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</si>
  <si>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</si>
  <si>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</si>
  <si>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</si>
  <si>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</si>
  <si>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</si>
  <si>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</si>
  <si>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</si>
  <si>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</si>
  <si>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</si>
  <si>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</si>
  <si>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</si>
  <si>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</si>
  <si>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</si>
  <si>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</si>
  <si>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</si>
  <si>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</si>
  <si>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</si>
  <si>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</si>
  <si>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</si>
  <si>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</si>
  <si>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</si>
  <si>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</si>
  <si>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</si>
  <si>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</si>
  <si>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</si>
  <si>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</si>
  <si>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</si>
  <si>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</si>
  <si>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</si>
  <si>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</si>
  <si>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</si>
  <si>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</si>
  <si>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</si>
  <si>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</si>
  <si>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</si>
  <si>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</si>
  <si>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</si>
  <si>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</si>
  <si>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</si>
  <si>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</si>
  <si>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</si>
  <si>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</si>
  <si>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</si>
  <si>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</si>
  <si>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</si>
  <si>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</si>
  <si>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</si>
  <si>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</si>
  <si>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</si>
  <si>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</si>
  <si>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</si>
  <si>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</si>
  <si>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</si>
  <si>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</si>
  <si>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</si>
  <si>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</si>
  <si>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</si>
  <si>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</si>
  <si>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</si>
  <si>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</si>
  <si>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</si>
  <si>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</si>
  <si>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</si>
  <si>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</si>
  <si>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</si>
  <si>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</si>
  <si>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</si>
  <si>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</si>
  <si>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</si>
  <si>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</si>
  <si>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</si>
  <si>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</si>
  <si>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</si>
  <si>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</si>
  <si>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</si>
  <si>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</si>
  <si>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</si>
  <si>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</si>
  <si>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</si>
  <si>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</si>
  <si>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</si>
  <si>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</si>
  <si>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</si>
  <si>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</si>
  <si>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</si>
  <si>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</si>
  <si>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</si>
  <si>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</si>
  <si>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</si>
  <si>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</si>
  <si>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</si>
  <si>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</si>
  <si>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</si>
  <si>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</si>
  <si>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</si>
  <si>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</si>
  <si>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</si>
  <si>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</si>
  <si>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</si>
  <si>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</si>
  <si>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</si>
  <si>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</si>
  <si>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</si>
  <si>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</si>
  <si>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</si>
  <si>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</si>
  <si>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</si>
  <si>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</si>
  <si>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</si>
  <si>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</si>
  <si>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</si>
  <si>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</si>
  <si>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</si>
  <si>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</si>
  <si>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</si>
  <si>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</si>
  <si>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</si>
  <si>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</si>
  <si>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</si>
  <si>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</si>
  <si>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</si>
  <si>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</si>
  <si>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</si>
  <si>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</si>
  <si>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</si>
  <si>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</si>
  <si>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</si>
  <si>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</si>
  <si>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</si>
  <si>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</si>
  <si>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</si>
  <si>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</si>
  <si>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</si>
  <si>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</si>
  <si>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</si>
  <si>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</si>
  <si>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</si>
  <si>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</si>
  <si>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</si>
  <si>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</si>
  <si>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</si>
  <si>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</si>
  <si>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</si>
  <si>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</si>
  <si>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</si>
  <si>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</si>
  <si>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</si>
  <si>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</si>
  <si>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</si>
  <si>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</si>
  <si>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</si>
  <si>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</si>
  <si>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</si>
  <si>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</si>
  <si>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</si>
  <si>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</si>
  <si>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</si>
  <si>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</si>
  <si>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</si>
  <si>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</si>
  <si>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</si>
  <si>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</si>
  <si>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</si>
  <si>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</si>
  <si>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</si>
  <si>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</si>
  <si>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</si>
  <si>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</si>
  <si>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</si>
  <si>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</si>
  <si>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</si>
  <si>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</si>
  <si>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</si>
  <si>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</si>
  <si>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</si>
  <si>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</si>
  <si>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</si>
  <si>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</si>
  <si>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</si>
  <si>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</si>
  <si>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</si>
  <si>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</si>
  <si>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</si>
  <si>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</si>
  <si>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</si>
  <si>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</si>
  <si>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</si>
  <si>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</si>
  <si>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</si>
  <si>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</si>
  <si>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</si>
  <si>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</si>
  <si>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</si>
  <si>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</si>
  <si>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</si>
  <si>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</si>
  <si>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</si>
  <si>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</si>
  <si>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</si>
  <si>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</si>
  <si>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</si>
  <si>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</si>
  <si>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</si>
  <si>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</si>
  <si>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</si>
  <si>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</si>
  <si>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</si>
  <si>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</si>
  <si>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</si>
  <si>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</si>
  <si>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</si>
  <si>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</si>
  <si>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</si>
  <si>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</si>
  <si>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</si>
  <si>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</si>
  <si>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</si>
  <si>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</si>
  <si>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</si>
  <si>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</si>
  <si>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</si>
  <si>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</si>
  <si>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</si>
  <si>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</si>
  <si>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</si>
  <si>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</si>
  <si>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</si>
  <si>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</si>
  <si>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</si>
  <si>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</si>
  <si>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</si>
  <si>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</si>
  <si>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</si>
  <si>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</si>
  <si>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</si>
  <si>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</si>
  <si>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</si>
  <si>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</si>
  <si>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</si>
  <si>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</si>
  <si>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</si>
  <si>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</si>
  <si>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</si>
  <si>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</si>
  <si>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</si>
  <si>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</si>
  <si>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</si>
  <si>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</si>
  <si>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</si>
  <si>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</si>
  <si>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</si>
  <si>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</si>
  <si>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</si>
  <si>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</si>
  <si>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</si>
  <si>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</si>
  <si>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</si>
  <si>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</si>
  <si>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</si>
  <si>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</si>
  <si>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</si>
  <si>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</si>
  <si>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</si>
  <si>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</si>
  <si>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</si>
  <si>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</si>
  <si>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</si>
  <si>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</si>
  <si>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</si>
  <si>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</si>
  <si>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</si>
  <si>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</si>
  <si>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</si>
  <si>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</si>
  <si>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</si>
  <si>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</si>
  <si>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</si>
  <si>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</si>
  <si>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</si>
  <si>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</si>
  <si>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</si>
  <si>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</si>
  <si>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</si>
  <si>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</si>
  <si>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</si>
  <si>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</si>
  <si>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</si>
  <si>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</si>
  <si>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</si>
  <si>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</si>
  <si>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</si>
  <si>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</si>
  <si>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</si>
  <si>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</si>
  <si>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</si>
  <si>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</si>
  <si>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</si>
  <si>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</si>
  <si>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</si>
  <si>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</si>
  <si>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</si>
  <si>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</si>
  <si>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</si>
  <si>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</si>
  <si>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</si>
  <si>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</si>
  <si>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</si>
  <si>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</si>
  <si>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</si>
  <si>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</si>
  <si>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</si>
  <si>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</si>
  <si>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</si>
  <si>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</si>
  <si>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</si>
  <si>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</si>
  <si>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</si>
  <si>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</si>
  <si>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</si>
  <si>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</si>
  <si>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</si>
  <si>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</si>
  <si>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</si>
  <si>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</si>
  <si>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</si>
  <si>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</si>
  <si>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</si>
  <si>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</si>
  <si>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</si>
  <si>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</si>
  <si>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</si>
  <si>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</si>
  <si>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</si>
  <si>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</si>
  <si>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</si>
  <si>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</si>
  <si>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</si>
  <si>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</si>
  <si>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</si>
  <si>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</si>
  <si>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</si>
  <si>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</si>
  <si>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</si>
  <si>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</si>
  <si>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</si>
  <si>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</si>
  <si>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</si>
  <si>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</si>
  <si>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</si>
  <si>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</si>
  <si>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</si>
  <si>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</si>
  <si>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</si>
  <si>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</si>
  <si>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</si>
  <si>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</si>
  <si>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</si>
  <si>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</si>
  <si>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</si>
  <si>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</si>
  <si>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</si>
  <si>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</si>
  <si>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</si>
  <si>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</si>
  <si>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</si>
  <si>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</si>
  <si>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</si>
  <si>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</si>
  <si>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</si>
  <si>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</si>
  <si>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</si>
  <si>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</si>
  <si>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</si>
  <si>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</si>
  <si>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</si>
  <si>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</si>
  <si>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</si>
  <si>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</si>
  <si>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</si>
  <si>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</si>
  <si>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</si>
  <si>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</si>
  <si>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</si>
  <si>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</si>
  <si>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</si>
  <si>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</si>
  <si>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</si>
  <si>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</si>
  <si>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</si>
  <si>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</si>
  <si>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</si>
  <si>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</si>
  <si>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</si>
  <si>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</si>
  <si>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</si>
  <si>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</si>
  <si>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</si>
  <si>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</si>
  <si>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</si>
  <si>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</si>
  <si>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</si>
  <si>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</si>
  <si>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</si>
  <si>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</si>
  <si>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</si>
  <si>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</si>
  <si>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</si>
  <si>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</si>
  <si>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</si>
  <si>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</si>
  <si>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</si>
  <si>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</si>
  <si>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</si>
  <si>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</si>
  <si>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</si>
  <si>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</si>
  <si>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</si>
  <si>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</si>
  <si>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</si>
  <si>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</si>
  <si>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</si>
  <si>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</si>
  <si>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</si>
  <si>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</si>
  <si>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</si>
  <si>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</si>
  <si>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</si>
  <si>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</si>
  <si>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</si>
  <si>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</si>
  <si>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</si>
  <si>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</si>
  <si>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</si>
  <si>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</si>
  <si>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</si>
  <si>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</si>
  <si>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</si>
  <si>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</si>
  <si>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</si>
  <si>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</si>
  <si>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</si>
  <si>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</si>
  <si>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</si>
  <si>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</si>
  <si>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</si>
  <si>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</si>
  <si>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</si>
  <si>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</si>
  <si>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</si>
  <si>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</si>
  <si>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</si>
  <si>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</si>
  <si>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</si>
  <si>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</si>
  <si>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</si>
  <si>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</si>
  <si>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</si>
  <si>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</si>
  <si>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</si>
  <si>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</si>
  <si>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</si>
  <si>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</si>
  <si>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</si>
  <si>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</si>
  <si>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</si>
  <si>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</si>
  <si>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</si>
  <si>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</si>
  <si>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</si>
  <si>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</si>
  <si>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</si>
  <si>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</si>
  <si>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</si>
  <si>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</si>
  <si>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</si>
  <si>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</si>
  <si>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</si>
  <si>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</si>
  <si>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</si>
  <si>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</si>
  <si>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</si>
  <si>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</si>
  <si>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</si>
  <si>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</si>
  <si>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</si>
  <si>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</si>
  <si>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</si>
  <si>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</si>
  <si>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</si>
  <si>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</si>
  <si>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</si>
  <si>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</si>
  <si>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</si>
  <si>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</si>
  <si>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</si>
  <si>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</si>
  <si>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</si>
  <si>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</si>
  <si>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</si>
  <si>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</si>
  <si>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</si>
  <si>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</si>
  <si>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</si>
  <si>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</si>
  <si>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</si>
  <si>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</si>
  <si>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</si>
  <si>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</si>
  <si>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</si>
  <si>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</si>
  <si>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</si>
  <si>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</si>
  <si>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</si>
  <si>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</si>
  <si>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</si>
  <si>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</si>
  <si>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</si>
  <si>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</si>
  <si>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</si>
  <si>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</si>
  <si>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</si>
  <si>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</si>
  <si>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</si>
  <si>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</si>
  <si>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</si>
  <si>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</si>
  <si>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</si>
  <si>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</si>
  <si>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</si>
  <si>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</si>
  <si>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</si>
  <si>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</si>
  <si>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</si>
  <si>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</si>
  <si>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</si>
  <si>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</si>
  <si>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</si>
  <si>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</si>
  <si>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</si>
  <si>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</si>
  <si>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</si>
  <si>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</si>
  <si>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</si>
  <si>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</si>
  <si>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</si>
  <si>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</si>
  <si>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</si>
  <si>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</si>
  <si>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</si>
  <si>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</si>
  <si>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</si>
  <si>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</si>
  <si>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</si>
  <si>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</si>
  <si>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</si>
  <si>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</si>
  <si>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</si>
  <si>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</si>
  <si>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</si>
  <si>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</si>
  <si>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</si>
  <si>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</si>
  <si>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</si>
  <si>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</si>
  <si>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</si>
  <si>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</si>
  <si>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</si>
  <si>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</si>
  <si>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</si>
  <si>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</si>
  <si>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</si>
  <si>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</si>
  <si>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</si>
  <si>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</si>
  <si>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</si>
  <si>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</si>
  <si>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</si>
  <si>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</si>
  <si>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</si>
  <si>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</si>
  <si>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</si>
  <si>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</si>
  <si>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</si>
  <si>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</si>
  <si>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</si>
  <si>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</si>
  <si>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</si>
  <si>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</si>
  <si>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</si>
  <si>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</si>
  <si>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</si>
  <si>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</si>
  <si>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</si>
  <si>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</si>
  <si>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</si>
  <si>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</si>
  <si>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</si>
  <si>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</si>
  <si>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</si>
  <si>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</si>
  <si>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</si>
  <si>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</si>
  <si>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</si>
  <si>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</si>
  <si>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</si>
  <si>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</si>
  <si>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</si>
  <si>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</si>
  <si>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</si>
  <si>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</si>
  <si>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</si>
  <si>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</si>
  <si>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</si>
  <si>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</si>
  <si>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</si>
  <si>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</si>
  <si>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</si>
  <si>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</si>
  <si>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</si>
  <si>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</si>
  <si>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</si>
  <si>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</si>
  <si>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</si>
  <si>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</si>
  <si>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</si>
  <si>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</si>
  <si>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</si>
  <si>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</si>
  <si>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</si>
  <si>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</si>
  <si>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</si>
  <si>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</si>
  <si>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</si>
  <si>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</si>
  <si>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</si>
  <si>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</si>
  <si>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</si>
  <si>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</si>
  <si>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</si>
  <si>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</si>
  <si>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</si>
  <si>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</si>
  <si>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</si>
  <si>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</si>
  <si>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</si>
  <si>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</si>
  <si>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</si>
  <si>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</si>
  <si>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</si>
  <si>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</si>
  <si>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</si>
  <si>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</si>
  <si>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</si>
  <si>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</si>
  <si>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</si>
  <si>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</si>
  <si>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</si>
  <si>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</si>
  <si>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</si>
  <si>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</si>
  <si>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</si>
  <si>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</si>
  <si>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</si>
  <si>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</si>
  <si>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</si>
  <si>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</si>
  <si>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</si>
  <si>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</si>
  <si>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</si>
  <si>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</si>
  <si>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</si>
  <si>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</si>
  <si>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</si>
  <si>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</si>
  <si>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</si>
  <si>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</si>
  <si>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</si>
  <si>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</si>
  <si>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</si>
  <si>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</si>
  <si>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</si>
  <si>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</si>
  <si>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</si>
  <si>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</si>
  <si>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</si>
  <si>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</si>
  <si>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</si>
  <si>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</si>
  <si>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</si>
  <si>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</si>
  <si>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</si>
  <si>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</si>
  <si>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</si>
  <si>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</si>
  <si>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</si>
  <si>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</si>
  <si>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</si>
  <si>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</si>
  <si>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</si>
  <si>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</si>
  <si>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</si>
  <si>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</si>
  <si>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</si>
  <si>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</si>
  <si>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</si>
  <si>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</si>
  <si>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</si>
  <si>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</si>
  <si>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</si>
  <si>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</si>
  <si>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</si>
  <si>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</si>
  <si>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</si>
  <si>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</si>
  <si>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</si>
  <si>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</si>
  <si>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</si>
  <si>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</si>
  <si>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</si>
  <si>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</si>
  <si>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</si>
  <si>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</si>
  <si>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</si>
  <si>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</si>
  <si>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</si>
  <si>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</si>
  <si>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</si>
  <si>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</si>
  <si>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</si>
  <si>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</si>
  <si>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</si>
  <si>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</si>
  <si>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</si>
  <si>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</si>
  <si>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</si>
  <si>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</si>
  <si>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</si>
  <si>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</si>
  <si>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</si>
  <si>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</si>
  <si>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</si>
  <si>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</si>
  <si>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</si>
  <si>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</si>
  <si>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</si>
  <si>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</si>
  <si>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</si>
  <si>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</si>
  <si>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</si>
  <si>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</si>
  <si>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</si>
  <si>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</si>
  <si>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</si>
  <si>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</si>
  <si>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</si>
  <si>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</si>
  <si>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</si>
  <si>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</si>
  <si>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</si>
  <si>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</si>
  <si>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</si>
  <si>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</si>
  <si>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</si>
  <si>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</si>
  <si>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</si>
  <si>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</si>
  <si>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</si>
  <si>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</si>
  <si>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</si>
  <si>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</si>
  <si>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</si>
  <si>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</si>
  <si>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</si>
  <si>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</si>
  <si>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</si>
  <si>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</si>
  <si>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</si>
  <si>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</si>
  <si>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</si>
  <si>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</si>
  <si>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</si>
  <si>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</si>
  <si>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</si>
  <si>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</si>
  <si>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</si>
  <si>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</si>
  <si>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</si>
  <si>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</si>
  <si>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</si>
  <si>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</si>
  <si>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</si>
  <si>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</si>
  <si>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</si>
  <si>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</si>
  <si>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</si>
  <si>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</si>
  <si>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</si>
  <si>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</si>
  <si>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</si>
  <si>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</si>
  <si>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</si>
  <si>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</si>
  <si>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</si>
  <si>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</si>
  <si>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</si>
  <si>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</si>
  <si>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</si>
  <si>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</si>
  <si>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</si>
  <si>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</si>
  <si>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</si>
  <si>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</si>
  <si>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</si>
  <si>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</si>
  <si>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</si>
  <si>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</si>
  <si>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</si>
  <si>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</si>
  <si>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</si>
  <si>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</si>
  <si>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</si>
  <si>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</si>
  <si>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</si>
  <si>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</si>
  <si>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</si>
  <si>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</si>
  <si>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</si>
  <si>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</si>
  <si>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</si>
  <si>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</si>
  <si>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</si>
  <si>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</si>
  <si>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</si>
  <si>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</si>
  <si>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</si>
  <si>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</si>
  <si>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</si>
  <si>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</si>
  <si>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</si>
  <si>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</si>
  <si>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</si>
  <si>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</si>
  <si>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</si>
  <si>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</si>
  <si>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</si>
  <si>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</si>
  <si>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</si>
  <si>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</si>
  <si>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</si>
  <si>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</si>
  <si>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</si>
  <si>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</si>
  <si>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</si>
  <si>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</si>
  <si>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</si>
  <si>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</si>
  <si>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</si>
  <si>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</si>
  <si>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</si>
  <si>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</si>
  <si>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</si>
  <si>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</si>
  <si>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</si>
  <si>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</si>
  <si>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</si>
  <si>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</si>
  <si>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</si>
  <si>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</si>
  <si>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</si>
  <si>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</si>
  <si>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</si>
  <si>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</si>
  <si>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</si>
  <si>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</si>
  <si>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</si>
  <si>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</si>
  <si>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</si>
  <si>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</si>
  <si>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</si>
  <si>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</si>
  <si>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</si>
  <si>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</si>
  <si>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</si>
  <si>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</si>
  <si>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</si>
  <si>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</si>
  <si>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</si>
  <si>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</si>
  <si>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</si>
  <si>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</si>
  <si>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</si>
  <si>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</si>
  <si>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</si>
  <si>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</si>
  <si>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</si>
  <si>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</si>
  <si>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</si>
  <si>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</si>
  <si>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</si>
  <si>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</si>
  <si>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</si>
  <si>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</si>
  <si>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</si>
  <si>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</si>
  <si>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</si>
  <si>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</si>
  <si>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</si>
  <si>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</si>
  <si>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</si>
  <si>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</si>
  <si>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</si>
  <si>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</si>
  <si>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</si>
  <si>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</si>
  <si>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</si>
  <si>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</si>
  <si>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</si>
  <si>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</si>
  <si>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</si>
  <si>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</si>
  <si>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</si>
  <si>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</si>
  <si>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</si>
  <si>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</si>
  <si>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</si>
  <si>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</si>
  <si>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</si>
  <si>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</si>
  <si>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</si>
  <si>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</si>
  <si>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</si>
  <si>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</si>
  <si>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</si>
  <si>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</si>
  <si>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</si>
  <si>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</si>
  <si>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</si>
  <si>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</si>
  <si>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</si>
  <si>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</si>
  <si>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</si>
  <si>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</si>
  <si>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</si>
  <si>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</si>
  <si>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</si>
  <si>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</si>
  <si>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</si>
  <si>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</si>
  <si>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</si>
  <si>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</si>
  <si>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</si>
  <si>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</si>
  <si>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</si>
  <si>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</si>
  <si>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</si>
  <si>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</si>
  <si>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</si>
  <si>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</si>
  <si>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</si>
  <si>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</si>
  <si>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</si>
  <si>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</si>
  <si>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</si>
  <si>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</si>
  <si>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</si>
  <si>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</si>
  <si>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</si>
  <si>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</si>
  <si>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</si>
  <si>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</si>
  <si>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</si>
  <si>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</si>
  <si>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</si>
  <si>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</si>
  <si>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</si>
  <si>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</si>
  <si>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</si>
  <si>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</si>
  <si>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</si>
  <si>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</si>
  <si>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</si>
  <si>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</si>
  <si>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</si>
  <si>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</si>
  <si>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</si>
  <si>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</si>
  <si>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</si>
  <si>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</si>
  <si>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</si>
  <si>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</si>
  <si>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</si>
  <si>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</si>
  <si>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</si>
  <si>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</si>
  <si>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</si>
  <si>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</si>
  <si>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</si>
  <si>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</si>
  <si>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</si>
  <si>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</si>
  <si>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</si>
  <si>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</si>
  <si>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</si>
  <si>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</si>
  <si>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</si>
  <si>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</si>
  <si>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</si>
  <si>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</si>
  <si>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</si>
  <si>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</si>
  <si>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</si>
  <si>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</si>
  <si>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</si>
  <si>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</si>
  <si>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</si>
  <si>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</si>
  <si>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</si>
  <si>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</si>
  <si>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</si>
  <si>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</si>
  <si>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</si>
  <si>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</si>
  <si>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</si>
  <si>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</si>
  <si>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</si>
  <si>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</si>
  <si>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</si>
  <si>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</si>
  <si>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</si>
  <si>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</si>
  <si>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</si>
  <si>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</si>
  <si>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</si>
  <si>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</si>
  <si>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</si>
  <si>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</si>
  <si>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</si>
  <si>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</si>
  <si>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</si>
  <si>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</si>
  <si>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</si>
  <si>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</si>
  <si>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</si>
  <si>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</si>
  <si>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</si>
  <si>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</si>
  <si>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</si>
  <si>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</si>
  <si>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</si>
  <si>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</si>
  <si>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</si>
  <si>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</si>
  <si>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</si>
  <si>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</si>
  <si>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</si>
  <si>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</si>
  <si>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</si>
  <si>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</si>
  <si>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</si>
  <si>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</si>
  <si>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</si>
  <si>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</si>
  <si>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</si>
  <si>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</si>
  <si>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</si>
  <si>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</si>
  <si>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</si>
  <si>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</si>
  <si>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</si>
  <si>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</si>
  <si>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</si>
  <si>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</si>
  <si>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</si>
  <si>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</si>
  <si>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</si>
  <si>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</si>
  <si>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</si>
  <si>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</si>
  <si>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</si>
  <si>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</si>
  <si>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</si>
  <si>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</si>
  <si>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</si>
  <si>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</si>
  <si>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</si>
  <si>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</si>
  <si>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</si>
  <si>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</si>
  <si>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</si>
  <si>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</si>
  <si>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</si>
  <si>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</si>
  <si>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</si>
  <si>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</si>
  <si>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</si>
  <si>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</si>
  <si>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</si>
  <si>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</si>
  <si>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</si>
  <si>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</si>
  <si>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</si>
  <si>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</si>
  <si>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</si>
  <si>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</si>
  <si>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</si>
  <si>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</si>
  <si>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</si>
  <si>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</si>
  <si>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</si>
  <si>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</si>
  <si>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</si>
  <si>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</si>
  <si>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</si>
  <si>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</si>
  <si>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</si>
  <si>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</si>
  <si>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</si>
  <si>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</si>
  <si>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</si>
  <si>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</si>
  <si>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</si>
  <si>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</si>
  <si>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</si>
  <si>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</si>
  <si>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</si>
  <si>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</si>
  <si>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</si>
  <si>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</si>
  <si>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</si>
  <si>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</si>
  <si>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</si>
  <si>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</si>
  <si>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</si>
  <si>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</si>
  <si>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</si>
  <si>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</si>
  <si>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</si>
  <si>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</si>
  <si>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</si>
  <si>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</si>
  <si>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</si>
  <si>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</si>
  <si>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</si>
  <si>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</si>
  <si>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</si>
  <si>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</si>
  <si>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</si>
  <si>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</si>
  <si>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</si>
  <si>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</si>
  <si>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</si>
  <si>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</si>
  <si>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</si>
  <si>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</si>
  <si>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</si>
  <si>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</si>
  <si>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</si>
  <si>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</si>
  <si>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</si>
  <si>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</si>
  <si>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</si>
  <si>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</si>
  <si>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</si>
  <si>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</si>
  <si>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</si>
  <si>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</si>
  <si>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</si>
  <si>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</si>
  <si>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</si>
  <si>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</si>
  <si>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</si>
  <si>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</si>
  <si>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</si>
  <si>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</si>
  <si>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</si>
  <si>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</si>
  <si>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</si>
  <si>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</si>
  <si>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</si>
  <si>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</si>
  <si>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</si>
  <si>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</si>
  <si>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</si>
  <si>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</si>
  <si>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</si>
  <si>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</si>
  <si>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</si>
  <si>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</si>
  <si>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</si>
  <si>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</si>
  <si>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</si>
  <si>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</si>
  <si>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</si>
  <si>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</si>
  <si>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</si>
  <si>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</si>
  <si>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</si>
  <si>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</si>
  <si>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</si>
  <si>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</si>
  <si>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</si>
  <si>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</si>
  <si>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</si>
  <si>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</si>
  <si>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</si>
  <si>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</si>
  <si>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</si>
  <si>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</si>
  <si>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</si>
  <si>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</si>
  <si>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</si>
  <si>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</si>
  <si>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</si>
  <si>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</si>
  <si>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</si>
  <si>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</si>
  <si>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</si>
  <si>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</si>
  <si>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</si>
  <si>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</si>
  <si>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</si>
  <si>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</si>
  <si>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</si>
  <si>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</si>
  <si>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</si>
  <si>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</si>
  <si>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</si>
  <si>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</si>
  <si>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</si>
  <si>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</si>
  <si>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</si>
  <si>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</si>
  <si>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</si>
  <si>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</si>
  <si>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</si>
  <si>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</si>
  <si>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</si>
  <si>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</si>
  <si>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</si>
  <si>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</si>
  <si>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</si>
  <si>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</si>
  <si>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</si>
  <si>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</si>
  <si>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</si>
  <si>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</si>
  <si>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</si>
  <si>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</si>
  <si>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</si>
  <si>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</si>
  <si>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</si>
  <si>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</si>
  <si>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</si>
  <si>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</si>
  <si>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</si>
  <si>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</si>
  <si>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</si>
  <si>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</si>
  <si>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</si>
  <si>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</si>
  <si>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</si>
  <si>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</si>
  <si>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</si>
  <si>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</si>
  <si>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</si>
  <si>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</si>
  <si>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</si>
  <si>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</si>
  <si>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</si>
  <si>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</si>
  <si>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</si>
  <si>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</si>
  <si>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</si>
  <si>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</si>
  <si>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</si>
  <si>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</si>
  <si>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</si>
  <si>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</si>
  <si>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</si>
  <si>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</si>
  <si>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</si>
  <si>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</si>
  <si>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</si>
  <si>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</si>
  <si>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</si>
  <si>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</si>
  <si>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</si>
  <si>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</si>
  <si>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</si>
  <si>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</si>
  <si>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</si>
  <si>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</si>
  <si>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</si>
  <si>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</si>
  <si>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</si>
  <si>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</si>
  <si>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</si>
  <si>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</si>
  <si>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</si>
  <si>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</si>
  <si>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</si>
  <si>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</si>
  <si>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</si>
  <si>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</si>
  <si>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</si>
  <si>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</si>
  <si>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</si>
  <si>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</si>
  <si>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</si>
  <si>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</si>
  <si>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</si>
  <si>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</si>
  <si>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</si>
  <si>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</si>
  <si>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</si>
  <si>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</si>
  <si>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</si>
  <si>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</si>
  <si>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</si>
  <si>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</si>
  <si>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</si>
  <si>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</si>
  <si>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</si>
  <si>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</si>
  <si>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</si>
  <si>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</si>
  <si>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</si>
  <si>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</si>
  <si>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</si>
  <si>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</si>
  <si>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</si>
  <si>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</si>
  <si>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</si>
  <si>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</si>
  <si>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</si>
  <si>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</si>
  <si>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</si>
  <si>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</si>
  <si>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</si>
  <si>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</si>
  <si>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</si>
  <si>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</si>
  <si>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</si>
  <si>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</si>
  <si>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</si>
  <si>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</si>
  <si>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</si>
  <si>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</si>
  <si>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</si>
  <si>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</si>
  <si>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</si>
  <si>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</si>
  <si>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</si>
  <si>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</si>
  <si>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</si>
  <si>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</si>
  <si>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</si>
  <si>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</si>
  <si>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</si>
  <si>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</si>
  <si>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</si>
  <si>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</si>
  <si>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</si>
  <si>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</si>
  <si>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</si>
  <si>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</si>
  <si>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</si>
  <si>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</si>
  <si>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</si>
  <si>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</si>
  <si>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</si>
  <si>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</si>
  <si>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</si>
  <si>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</si>
  <si>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</si>
  <si>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</si>
  <si>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</si>
  <si>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</si>
  <si>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</si>
  <si>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</si>
  <si>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</si>
  <si>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</si>
  <si>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</si>
  <si>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</si>
  <si>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</si>
  <si>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</si>
  <si>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</si>
  <si>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</si>
  <si>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</si>
  <si>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</si>
  <si>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</si>
  <si>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</si>
  <si>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</si>
  <si>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</si>
  <si>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</si>
  <si>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</si>
  <si>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</si>
  <si>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</si>
  <si>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</si>
  <si>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</si>
  <si>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</si>
  <si>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</si>
  <si>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</si>
  <si>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</si>
  <si>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</si>
  <si>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</si>
  <si>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</si>
  <si>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</si>
  <si>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</si>
  <si>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</si>
  <si>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</si>
  <si>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</si>
  <si>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</si>
  <si>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</si>
  <si>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</si>
  <si>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</si>
  <si>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</si>
  <si>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</si>
  <si>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</si>
  <si>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</si>
  <si>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</si>
  <si>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</si>
  <si>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</si>
  <si>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</si>
  <si>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</si>
  <si>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</si>
  <si>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</si>
  <si>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</si>
  <si>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</si>
  <si>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</si>
  <si>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</si>
  <si>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</si>
  <si>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</si>
  <si>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</si>
  <si>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</si>
  <si>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</si>
  <si>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</si>
  <si>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</si>
  <si>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</si>
  <si>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</si>
  <si>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</si>
  <si>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</si>
  <si>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</si>
  <si>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</si>
  <si>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</si>
  <si>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</si>
  <si>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</si>
  <si>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</si>
  <si>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</si>
  <si>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</si>
  <si>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</si>
  <si>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</si>
  <si>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</si>
  <si>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</si>
  <si>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</si>
  <si>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</si>
  <si>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</si>
  <si>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</si>
  <si>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</si>
  <si>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</si>
  <si>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</si>
  <si>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</si>
  <si>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</si>
  <si>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</si>
  <si>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</si>
  <si>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</si>
  <si>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</si>
  <si>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</si>
  <si>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</si>
  <si>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</si>
  <si>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</si>
  <si>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</si>
  <si>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</si>
  <si>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</si>
  <si>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</si>
  <si>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</si>
  <si>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</si>
  <si>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</si>
  <si>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</si>
  <si>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</si>
  <si>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</si>
  <si>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</si>
  <si>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</si>
  <si>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</si>
  <si>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</si>
  <si>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</si>
  <si>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</si>
  <si>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</si>
  <si>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</si>
  <si>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</si>
  <si>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</si>
  <si>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</si>
  <si>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</si>
  <si>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</si>
  <si>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</si>
  <si>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</si>
  <si>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</si>
  <si>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</si>
  <si>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</si>
  <si>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</si>
  <si>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</si>
  <si>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</si>
  <si>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</si>
  <si>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</si>
  <si>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</si>
  <si>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</si>
  <si>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</si>
  <si>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</si>
  <si>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</si>
  <si>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</si>
  <si>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</si>
  <si>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</si>
  <si>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</si>
  <si>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</si>
  <si>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</si>
  <si>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</si>
  <si>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</si>
  <si>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</si>
  <si>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</si>
  <si>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</si>
  <si>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</si>
  <si>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</si>
  <si>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</si>
  <si>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</si>
  <si>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</si>
  <si>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</si>
  <si>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</si>
  <si>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</si>
  <si>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</si>
  <si>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</si>
  <si>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</si>
  <si>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</si>
  <si>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</si>
  <si>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</si>
  <si>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</si>
  <si>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</si>
  <si>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</si>
  <si>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</si>
  <si>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</si>
  <si>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</si>
  <si>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</si>
  <si>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</si>
  <si>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</si>
  <si>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</si>
  <si>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</si>
  <si>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</si>
  <si>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</si>
  <si>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</si>
  <si>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</si>
  <si>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</si>
  <si>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</si>
  <si>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</si>
  <si>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</si>
  <si>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</si>
  <si>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</si>
  <si>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</si>
  <si>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</si>
  <si>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</si>
  <si>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</si>
  <si>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</si>
  <si>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</si>
  <si>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</si>
  <si>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</si>
  <si>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</si>
  <si>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</si>
  <si>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</si>
  <si>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</si>
  <si>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</si>
  <si>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</si>
  <si>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</si>
  <si>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</si>
  <si>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</si>
  <si>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</si>
  <si>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</si>
  <si>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</si>
  <si>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</si>
  <si>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</si>
  <si>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</si>
  <si>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</si>
  <si>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</si>
  <si>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</si>
  <si>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</si>
  <si>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</si>
  <si>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</si>
  <si>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</si>
  <si>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</si>
  <si>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</si>
  <si>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</si>
  <si>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</si>
  <si>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</si>
  <si>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</si>
  <si>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</si>
  <si>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</si>
  <si>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</si>
  <si>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</si>
  <si>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</si>
  <si>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</si>
  <si>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</si>
  <si>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</si>
  <si>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</si>
  <si>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</si>
  <si>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</si>
  <si>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</si>
  <si>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</si>
  <si>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</si>
  <si>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</si>
  <si>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</si>
  <si>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</si>
  <si>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</si>
  <si>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</si>
  <si>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</si>
  <si>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</si>
  <si>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</si>
  <si>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</si>
  <si>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</si>
  <si>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</si>
  <si>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</si>
  <si>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</si>
  <si>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</si>
  <si>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</si>
  <si>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</si>
  <si>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</si>
  <si>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</si>
  <si>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</si>
  <si>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</si>
  <si>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</si>
  <si>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</si>
  <si>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</si>
  <si>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</si>
  <si>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</si>
  <si>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</si>
  <si>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</si>
  <si>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</si>
  <si>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</si>
  <si>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</si>
  <si>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</si>
  <si>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</si>
  <si>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</si>
  <si>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</si>
  <si>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</si>
  <si>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</si>
  <si>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</si>
  <si>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</si>
  <si>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</si>
  <si>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</si>
  <si>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</si>
  <si>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</si>
  <si>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</si>
  <si>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</si>
  <si>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</si>
  <si>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</si>
  <si>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</si>
  <si>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</si>
  <si>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</si>
  <si>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</si>
  <si>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</si>
  <si>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</si>
  <si>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</si>
  <si>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</si>
  <si>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</si>
  <si>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</si>
  <si>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</si>
  <si>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</si>
  <si>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</si>
  <si>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</si>
  <si>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</si>
  <si>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</si>
  <si>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</si>
  <si>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</si>
  <si>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</si>
  <si>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</si>
  <si>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</si>
  <si>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</si>
  <si>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</si>
  <si>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</si>
  <si>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</si>
  <si>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</si>
  <si>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</si>
  <si>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</si>
  <si>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</si>
  <si>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</si>
  <si>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</si>
  <si>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</si>
  <si>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</si>
  <si>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</si>
  <si>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</si>
  <si>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</si>
  <si>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</si>
  <si>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</si>
  <si>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</si>
  <si>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</si>
  <si>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</si>
  <si>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</si>
  <si>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</si>
  <si>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</si>
  <si>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</si>
  <si>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</si>
  <si>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</si>
  <si>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</si>
  <si>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</si>
  <si>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</si>
  <si>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</si>
  <si>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</si>
  <si>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</si>
  <si>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</si>
  <si>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</si>
  <si>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</si>
  <si>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</si>
  <si>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</si>
  <si>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</si>
  <si>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</si>
  <si>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</si>
  <si>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</si>
  <si>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</si>
  <si>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</si>
  <si>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</si>
  <si>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</si>
  <si>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</si>
  <si>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</si>
  <si>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</si>
  <si>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</si>
  <si>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</si>
  <si>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</si>
  <si>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</si>
  <si>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</si>
  <si>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</si>
  <si>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</si>
  <si>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</si>
  <si>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</si>
  <si>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</si>
  <si>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</si>
  <si>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</si>
  <si>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</si>
  <si>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</si>
  <si>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</si>
  <si>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</si>
  <si>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</si>
  <si>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</si>
  <si>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</si>
  <si>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</si>
  <si>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</si>
  <si>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</si>
  <si>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</si>
  <si>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</si>
  <si>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</si>
  <si>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</si>
  <si>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</si>
  <si>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</si>
  <si>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</si>
  <si>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</si>
  <si>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</si>
  <si>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</si>
  <si>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</si>
  <si>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</si>
  <si>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</si>
  <si>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</si>
  <si>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</si>
  <si>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</si>
  <si>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</si>
  <si>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</si>
  <si>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</si>
  <si>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</si>
  <si>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</si>
  <si>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</si>
  <si>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</si>
  <si>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</si>
  <si>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</si>
  <si>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</si>
  <si>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</si>
  <si>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</si>
  <si>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</si>
  <si>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</si>
  <si>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</si>
  <si>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</si>
  <si>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</si>
  <si>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</si>
  <si>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</si>
  <si>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</si>
  <si>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</si>
  <si>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</si>
  <si>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</si>
  <si>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</si>
  <si>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</si>
  <si>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</si>
  <si>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</si>
  <si>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</si>
  <si>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</si>
  <si>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</si>
  <si>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</si>
  <si>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</si>
  <si>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</si>
  <si>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</si>
  <si>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</si>
  <si>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</si>
  <si>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</si>
  <si>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</si>
  <si>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</si>
  <si>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</si>
  <si>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</si>
  <si>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</si>
  <si>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</si>
  <si>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</si>
  <si>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</si>
  <si>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</si>
  <si>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</si>
  <si>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</si>
  <si>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</si>
  <si>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</si>
  <si>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</si>
  <si>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</si>
  <si>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</si>
  <si>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</si>
  <si>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</si>
  <si>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</si>
  <si>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</si>
  <si>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</si>
  <si>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</si>
  <si>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</si>
  <si>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</si>
  <si>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</si>
  <si>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</si>
  <si>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</si>
  <si>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</si>
  <si>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</si>
  <si>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</si>
  <si>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</si>
  <si>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</si>
  <si>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</si>
  <si>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</si>
  <si>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</si>
  <si>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</si>
  <si>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</si>
  <si>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</si>
  <si>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</si>
  <si>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</si>
  <si>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</si>
  <si>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</si>
  <si>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</si>
  <si>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</si>
  <si>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</si>
  <si>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</si>
  <si>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</si>
  <si>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</si>
  <si>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</si>
  <si>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</si>
  <si>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</si>
  <si>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</si>
  <si>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</si>
  <si>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</si>
  <si>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</si>
  <si>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</si>
  <si>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</si>
  <si>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</si>
  <si>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</si>
  <si>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</si>
  <si>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</si>
  <si>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</si>
  <si>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</si>
  <si>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</si>
  <si>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</si>
  <si>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</si>
  <si>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</si>
  <si>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</si>
  <si>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</si>
  <si>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</si>
  <si>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</si>
  <si>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</si>
  <si>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</si>
  <si>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</si>
  <si>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</si>
  <si>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</si>
  <si>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</si>
  <si>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</si>
  <si>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</si>
  <si>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</si>
  <si>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</si>
  <si>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</si>
  <si>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</si>
  <si>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</si>
  <si>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</si>
  <si>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</si>
  <si>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</si>
  <si>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</si>
  <si>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</si>
  <si>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</si>
  <si>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</si>
  <si>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</si>
  <si>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</si>
  <si>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</si>
  <si>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</si>
  <si>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</si>
  <si>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</si>
  <si>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</si>
  <si>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</si>
  <si>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</si>
  <si>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</si>
  <si>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</si>
  <si>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</si>
  <si>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</si>
  <si>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</si>
  <si>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</si>
  <si>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</si>
  <si>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</si>
  <si>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</si>
  <si>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</si>
  <si>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</si>
  <si>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</si>
  <si>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</si>
  <si>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</si>
  <si>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</si>
  <si>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</si>
  <si>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</si>
  <si>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</si>
  <si>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</si>
  <si>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</si>
  <si>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</si>
  <si>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</si>
  <si>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</si>
  <si>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</si>
  <si>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</si>
  <si>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</si>
  <si>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</si>
  <si>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</si>
  <si>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</si>
  <si>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</si>
  <si>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</si>
  <si>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</si>
  <si>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</si>
  <si>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</si>
  <si>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</si>
  <si>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</si>
  <si>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</si>
  <si>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</si>
  <si>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</si>
  <si>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</si>
  <si>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</si>
  <si>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</si>
  <si>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</si>
  <si>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</si>
  <si>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</si>
  <si>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</si>
  <si>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</si>
  <si>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</si>
  <si>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</si>
  <si>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</si>
  <si>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</si>
  <si>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</si>
  <si>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</si>
  <si>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</si>
  <si>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</si>
  <si>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</si>
  <si>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</si>
  <si>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</si>
  <si>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</si>
  <si>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</si>
  <si>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</si>
  <si>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</si>
  <si>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</si>
  <si>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</si>
  <si>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</si>
  <si>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</si>
  <si>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</si>
  <si>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</si>
  <si>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</si>
  <si>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</si>
  <si>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</si>
  <si>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</si>
  <si>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</si>
  <si>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</si>
  <si>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</si>
  <si>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</si>
  <si>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</si>
  <si>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</si>
  <si>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</si>
  <si>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</si>
  <si>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</si>
  <si>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</si>
  <si>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</si>
  <si>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</si>
  <si>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</si>
  <si>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</si>
  <si>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</si>
  <si>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</si>
  <si>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</si>
  <si>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</si>
  <si>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</si>
  <si>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</si>
  <si>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</si>
  <si>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</si>
  <si>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</si>
  <si>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</si>
  <si>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</si>
  <si>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</si>
  <si>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</si>
  <si>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</si>
  <si>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</si>
  <si>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</si>
  <si>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</si>
  <si>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</si>
  <si>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</si>
  <si>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</si>
  <si>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</si>
  <si>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</si>
  <si>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</si>
  <si>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</si>
  <si>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</si>
  <si>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</si>
  <si>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</si>
  <si>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</si>
  <si>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</si>
  <si>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</si>
  <si>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</si>
  <si>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</si>
  <si>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</si>
  <si>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</si>
  <si>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</si>
  <si>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</si>
  <si>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</si>
  <si>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</si>
  <si>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</si>
  <si>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</si>
  <si>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</si>
  <si>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</si>
  <si>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</si>
  <si>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</si>
  <si>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</si>
  <si>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</si>
  <si>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</si>
  <si>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</si>
  <si>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</si>
  <si>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</si>
  <si>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</si>
  <si>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</si>
  <si>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</si>
  <si>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</si>
  <si>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</si>
  <si>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</si>
  <si>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</si>
  <si>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</si>
  <si>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</si>
  <si>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</si>
  <si>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</si>
  <si>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</si>
  <si>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</si>
  <si>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</si>
  <si>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</si>
  <si>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</si>
  <si>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</si>
  <si>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</si>
  <si>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</si>
  <si>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</si>
  <si>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</si>
  <si>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</si>
  <si>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</si>
  <si>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</si>
  <si>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</si>
  <si>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</si>
  <si>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</si>
  <si>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</si>
  <si>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</si>
  <si>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</si>
  <si>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</si>
  <si>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</si>
  <si>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</si>
  <si>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</si>
  <si>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</si>
  <si>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</si>
  <si>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</si>
  <si>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</si>
  <si>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</si>
  <si>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</si>
  <si>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</si>
  <si>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</si>
  <si>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</si>
  <si>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</si>
  <si>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</si>
  <si>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</si>
  <si>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</si>
  <si>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</si>
  <si>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</si>
  <si>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</si>
  <si>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</si>
  <si>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</si>
  <si>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</si>
  <si>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</si>
  <si>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</si>
  <si>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</si>
  <si>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</si>
  <si>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</si>
  <si>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</si>
  <si>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</si>
  <si>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</si>
  <si>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</si>
  <si>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</si>
  <si>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</si>
  <si>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</si>
  <si>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</si>
  <si>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</si>
  <si>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</si>
  <si>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</si>
  <si>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</si>
  <si>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</si>
  <si>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</si>
  <si>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</si>
  <si>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</si>
  <si>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</si>
  <si>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</si>
  <si>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</si>
  <si>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</si>
  <si>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</si>
  <si>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</si>
  <si>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</si>
  <si>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</si>
  <si>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</si>
  <si>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</si>
  <si>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</si>
  <si>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</si>
  <si>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</si>
  <si>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</si>
  <si>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</si>
  <si>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</si>
  <si>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</si>
  <si>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</si>
  <si>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</si>
  <si>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</si>
  <si>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</si>
  <si>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</si>
  <si>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</si>
  <si>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</si>
  <si>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</si>
  <si>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</si>
  <si>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</si>
  <si>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</si>
  <si>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</si>
  <si>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</si>
  <si>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</si>
  <si>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</si>
  <si>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</si>
  <si>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</si>
  <si>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</si>
  <si>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</si>
  <si>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</si>
  <si>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</si>
  <si>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</si>
  <si>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</si>
  <si>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</si>
  <si>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</si>
  <si>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</si>
  <si>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</si>
  <si>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</si>
  <si>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</si>
  <si>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</si>
  <si>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</si>
  <si>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</si>
  <si>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</si>
  <si>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</si>
  <si>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</si>
  <si>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</si>
  <si>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</si>
  <si>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</si>
  <si>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</si>
  <si>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</si>
  <si>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</si>
  <si>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</si>
  <si>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</si>
  <si>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</si>
  <si>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</si>
  <si>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</si>
  <si>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</si>
  <si>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</si>
  <si>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</si>
  <si>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</si>
  <si>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</si>
  <si>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</si>
  <si>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</si>
  <si>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</si>
  <si>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</si>
  <si>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</si>
  <si>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</si>
  <si>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</si>
  <si>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</si>
  <si>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</si>
  <si>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</si>
  <si>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</si>
  <si>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</si>
  <si>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</si>
  <si>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</si>
  <si>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</si>
  <si>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</si>
  <si>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</si>
  <si>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</si>
  <si>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</si>
  <si>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</si>
  <si>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</si>
  <si>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</si>
  <si>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</si>
  <si>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</si>
  <si>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</si>
  <si>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</si>
  <si>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</si>
  <si>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</si>
  <si>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</si>
  <si>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</si>
  <si>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</si>
  <si>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</si>
  <si>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</si>
  <si>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</si>
  <si>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</si>
  <si>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</si>
  <si>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</si>
  <si>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</si>
  <si>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</si>
  <si>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</si>
  <si>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</si>
  <si>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</si>
  <si>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</si>
  <si>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</si>
  <si>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</si>
  <si>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</si>
  <si>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</si>
  <si>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</si>
  <si>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</si>
  <si>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</si>
  <si>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</si>
  <si>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</si>
  <si>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</si>
  <si>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</si>
  <si>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</si>
  <si>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</si>
  <si>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</si>
  <si>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</si>
  <si>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</si>
  <si>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</si>
  <si>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</si>
  <si>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</si>
  <si>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</si>
  <si>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</si>
  <si>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</si>
  <si>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</si>
  <si>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</si>
  <si>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</si>
  <si>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</si>
  <si>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</si>
  <si>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</si>
  <si>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</si>
  <si>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</si>
  <si>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</si>
  <si>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</si>
  <si>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</si>
  <si>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</si>
  <si>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</si>
  <si>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</si>
  <si>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</si>
  <si>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</si>
  <si>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</si>
  <si>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</si>
  <si>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</si>
  <si>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</si>
  <si>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</si>
  <si>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</si>
  <si>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</si>
  <si>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</si>
  <si>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</si>
  <si>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</si>
  <si>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</si>
  <si>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</si>
  <si>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</si>
  <si>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</si>
  <si>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</si>
  <si>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</si>
  <si>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</si>
  <si>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</si>
  <si>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</si>
  <si>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</si>
  <si>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</si>
  <si>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</si>
  <si>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</si>
  <si>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</si>
  <si>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</si>
  <si>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</si>
  <si>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</si>
  <si>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</si>
  <si>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</si>
  <si>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</si>
  <si>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</si>
  <si>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</si>
  <si>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</si>
  <si>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</si>
  <si>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</si>
  <si>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</si>
  <si>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</si>
  <si>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</si>
  <si>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</si>
  <si>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</si>
  <si>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</si>
  <si>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</si>
  <si>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</si>
  <si>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</si>
  <si>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</si>
  <si>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</si>
  <si>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</si>
  <si>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</si>
  <si>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</si>
  <si>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</si>
  <si>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</si>
  <si>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</si>
  <si>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</si>
  <si>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</si>
  <si>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</si>
  <si>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</si>
  <si>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</si>
  <si>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</si>
  <si>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</si>
  <si>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</si>
  <si>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</si>
  <si>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</si>
  <si>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</si>
  <si>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</si>
  <si>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</si>
  <si>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</si>
  <si>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</si>
  <si>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</si>
  <si>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</si>
  <si>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</si>
  <si>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</si>
  <si>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</si>
  <si>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</si>
  <si>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</si>
  <si>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</si>
  <si>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</si>
  <si>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</si>
  <si>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</si>
  <si>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</si>
  <si>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</si>
  <si>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</si>
  <si>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</si>
  <si>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</si>
  <si>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</si>
  <si>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</si>
  <si>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</si>
  <si>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</si>
  <si>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</si>
  <si>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</si>
  <si>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</si>
  <si>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</si>
  <si>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</si>
  <si>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</si>
  <si>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</si>
  <si>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</si>
  <si>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</si>
  <si>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</si>
  <si>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</si>
  <si>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</si>
  <si>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</si>
  <si>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</si>
  <si>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</si>
  <si>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</si>
  <si>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</si>
  <si>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</si>
  <si>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</si>
  <si>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</si>
  <si>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</si>
  <si>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</si>
  <si>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</si>
  <si>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</si>
  <si>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</si>
  <si>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</si>
  <si>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</si>
  <si>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</si>
  <si>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</si>
  <si>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</si>
  <si>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</si>
  <si>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</si>
  <si>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</si>
  <si>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</si>
  <si>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</si>
  <si>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</si>
  <si>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</si>
  <si>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</si>
  <si>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</si>
  <si>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</si>
  <si>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</si>
  <si>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</si>
  <si>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</si>
  <si>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</si>
  <si>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</si>
  <si>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</si>
  <si>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</si>
  <si>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</si>
  <si>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</si>
  <si>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</si>
  <si>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</si>
  <si>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</si>
  <si>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</si>
  <si>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</si>
  <si>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</si>
  <si>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</si>
  <si>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</si>
  <si>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</si>
  <si>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</si>
  <si>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</si>
  <si>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</si>
  <si>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</si>
  <si>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</si>
  <si>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</si>
  <si>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</si>
  <si>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</si>
  <si>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</si>
  <si>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</si>
  <si>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</si>
  <si>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</si>
  <si>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</si>
  <si>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</si>
  <si>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</si>
  <si>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</si>
  <si>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</si>
  <si>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</si>
  <si>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</si>
  <si>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</si>
  <si>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</si>
  <si>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</si>
  <si>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</si>
  <si>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</si>
  <si>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</si>
  <si>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</si>
  <si>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</si>
  <si>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</si>
  <si>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</si>
  <si>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</si>
  <si>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</si>
  <si>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</si>
  <si>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</si>
  <si>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</si>
  <si>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</si>
  <si>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</si>
  <si>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</si>
  <si>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</si>
  <si>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</si>
  <si>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</si>
  <si>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</si>
  <si>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</si>
  <si>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</si>
  <si>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</si>
  <si>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</si>
  <si>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</si>
  <si>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</si>
  <si>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</si>
  <si>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</si>
  <si>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</si>
  <si>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</si>
  <si>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</si>
  <si>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</si>
  <si>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</si>
  <si>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</si>
  <si>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</si>
  <si>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</si>
  <si>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</si>
  <si>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</si>
  <si>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</si>
  <si>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</si>
  <si>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</si>
  <si>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</si>
  <si>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</si>
  <si>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</si>
  <si>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</si>
  <si>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</si>
  <si>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</si>
  <si>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</si>
  <si>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</si>
  <si>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</si>
  <si>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</si>
  <si>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</si>
  <si>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</si>
  <si>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</si>
  <si>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</si>
  <si>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</si>
  <si>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</si>
  <si>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</si>
  <si>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</si>
  <si>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</si>
  <si>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</si>
  <si>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</si>
  <si>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</si>
  <si>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</si>
  <si>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</si>
  <si>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</si>
  <si>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</si>
  <si>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</si>
  <si>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</si>
  <si>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</si>
  <si>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</si>
  <si>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</si>
  <si>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</si>
  <si>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</si>
  <si>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</si>
  <si>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</si>
  <si>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</si>
  <si>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</si>
  <si>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</si>
  <si>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</si>
  <si>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</si>
  <si>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</si>
  <si>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</si>
  <si>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</si>
  <si>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</si>
  <si>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</si>
  <si>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</si>
  <si>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</si>
  <si>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</si>
  <si>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</si>
  <si>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</si>
  <si>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</si>
  <si>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</si>
  <si>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</si>
  <si>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</si>
  <si>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</si>
  <si>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</si>
  <si>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</si>
  <si>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</si>
  <si>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</si>
  <si>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</si>
  <si>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</si>
  <si>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</si>
  <si>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</si>
  <si>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</si>
  <si>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</si>
  <si>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</si>
  <si>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</si>
  <si>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</si>
  <si>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</si>
  <si>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</si>
  <si>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</si>
  <si>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</si>
  <si>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</si>
  <si>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</si>
  <si>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</si>
  <si>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</si>
  <si>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</si>
  <si>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</si>
  <si>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</si>
  <si>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</si>
  <si>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</si>
  <si>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</si>
  <si>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</si>
  <si>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</si>
  <si>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</si>
  <si>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</si>
  <si>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</si>
  <si>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</si>
  <si>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</si>
  <si>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</si>
  <si>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</si>
  <si>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</si>
  <si>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</si>
  <si>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</si>
  <si>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</si>
  <si>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</si>
  <si>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</si>
  <si>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</si>
  <si>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</si>
  <si>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</si>
  <si>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</si>
  <si>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</si>
  <si>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</si>
  <si>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</si>
  <si>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</si>
  <si>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</si>
  <si>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</si>
  <si>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</si>
  <si>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</si>
  <si>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</si>
  <si>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</si>
  <si>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</si>
  <si>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</si>
  <si>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</si>
  <si>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</si>
  <si>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</si>
  <si>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</si>
  <si>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</si>
  <si>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</si>
  <si>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</si>
  <si>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</si>
  <si>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</si>
  <si>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</si>
  <si>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</si>
  <si>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</si>
  <si>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</si>
  <si>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</si>
  <si>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</si>
  <si>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</si>
  <si>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</si>
  <si>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</si>
  <si>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</si>
  <si>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</si>
  <si>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</si>
  <si>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</si>
  <si>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</si>
  <si>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</si>
  <si>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</si>
  <si>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</si>
  <si>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</si>
  <si>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</si>
  <si>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</si>
  <si>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</si>
  <si>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</si>
  <si>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</si>
  <si>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</si>
  <si>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</si>
  <si>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</si>
  <si>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</si>
  <si>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</si>
  <si>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</si>
  <si>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</si>
  <si>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</si>
  <si>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</si>
  <si>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</si>
  <si>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</si>
  <si>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</si>
  <si>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</si>
  <si>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</si>
  <si>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</si>
  <si>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</si>
  <si>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</si>
  <si>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</si>
  <si>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</si>
  <si>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</si>
  <si>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</si>
  <si>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</si>
  <si>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</si>
  <si>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</si>
  <si>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</si>
  <si>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</si>
  <si>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</si>
  <si>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</si>
  <si>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</si>
  <si>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</si>
  <si>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</si>
  <si>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</si>
  <si>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</si>
  <si>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</si>
  <si>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</si>
  <si>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</si>
  <si>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</si>
  <si>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</si>
  <si>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</si>
  <si>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</si>
  <si>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</si>
  <si>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</si>
  <si>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</si>
  <si>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</si>
  <si>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</si>
  <si>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</si>
  <si>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</si>
  <si>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</si>
  <si>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</si>
  <si>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</si>
  <si>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</si>
  <si>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</si>
  <si>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</si>
  <si>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</si>
  <si>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</si>
  <si>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</si>
  <si>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</si>
  <si>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</si>
  <si>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</si>
  <si>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</si>
  <si>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</si>
  <si>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</si>
  <si>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</si>
  <si>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</si>
  <si>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</si>
  <si>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</si>
  <si>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</si>
  <si>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</si>
  <si>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</si>
  <si>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</si>
  <si>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</si>
  <si>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</si>
  <si>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</si>
  <si>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</si>
  <si>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</si>
  <si>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</si>
  <si>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</si>
  <si>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</si>
  <si>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</si>
  <si>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</si>
  <si>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</si>
  <si>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</si>
  <si>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</si>
  <si>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</si>
  <si>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</si>
  <si>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</si>
  <si>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</si>
  <si>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</si>
  <si>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</si>
  <si>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</si>
  <si>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</si>
  <si>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</si>
  <si>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</si>
  <si>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</si>
  <si>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</si>
  <si>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</si>
  <si>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</si>
  <si>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</si>
  <si>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</si>
  <si>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</si>
  <si>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</si>
  <si>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</si>
  <si>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</si>
  <si>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</si>
  <si>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</si>
  <si>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</si>
  <si>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</si>
  <si>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</si>
  <si>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</si>
  <si>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</si>
  <si>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</si>
  <si>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</si>
  <si>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</si>
  <si>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</si>
  <si>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</si>
  <si>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</si>
  <si>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</si>
  <si>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</si>
  <si>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</si>
  <si>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</si>
  <si>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</si>
  <si>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</si>
  <si>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</si>
  <si>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</si>
  <si>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</si>
  <si>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</si>
  <si>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</si>
  <si>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</si>
  <si>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</si>
  <si>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</si>
  <si>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</si>
  <si>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</si>
  <si>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</si>
  <si>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</si>
  <si>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</si>
  <si>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</si>
  <si>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</si>
  <si>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</si>
  <si>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</si>
  <si>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</si>
  <si>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</si>
  <si>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</si>
  <si>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</si>
  <si>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</si>
  <si>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</si>
  <si>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</si>
  <si>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</si>
  <si>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</si>
  <si>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</si>
  <si>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</si>
  <si>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</si>
  <si>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</si>
  <si>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</si>
  <si>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</si>
  <si>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</si>
  <si>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</si>
  <si>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</si>
  <si>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</si>
  <si>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</si>
  <si>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</si>
  <si>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</si>
  <si>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</si>
  <si>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</si>
  <si>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</si>
  <si>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</si>
  <si>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</si>
  <si>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</si>
  <si>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</si>
  <si>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</si>
  <si>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</si>
  <si>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</si>
  <si>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</si>
  <si>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</si>
  <si>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</si>
  <si>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</si>
  <si>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</si>
  <si>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</si>
  <si>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</si>
  <si>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</si>
  <si>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</si>
  <si>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</si>
  <si>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</si>
  <si>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</si>
  <si>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</si>
  <si>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</si>
  <si>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</si>
  <si>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</si>
  <si>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</si>
  <si>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</si>
  <si>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</si>
  <si>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</si>
  <si>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</si>
  <si>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</si>
  <si>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</si>
  <si>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</si>
  <si>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</si>
  <si>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</si>
  <si>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</si>
  <si>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</si>
  <si>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</si>
  <si>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</si>
  <si>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</si>
  <si>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</si>
  <si>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</si>
  <si>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</si>
  <si>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</si>
  <si>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</si>
  <si>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</si>
  <si>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</si>
  <si>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</si>
  <si>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</si>
  <si>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</si>
  <si>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</si>
  <si>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</si>
  <si>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</si>
  <si>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</si>
  <si>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</si>
  <si>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</si>
  <si>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</si>
  <si>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</si>
  <si>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</si>
  <si>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</si>
  <si>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</si>
  <si>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</si>
  <si>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</si>
  <si>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</si>
  <si>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</si>
  <si>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</si>
  <si>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</si>
  <si>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</si>
  <si>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</si>
  <si>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</si>
  <si>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</si>
  <si>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</si>
  <si>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</si>
  <si>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</si>
  <si>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</si>
  <si>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</si>
  <si>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</si>
  <si>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</si>
  <si>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</si>
  <si>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</si>
  <si>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</si>
  <si>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</si>
  <si>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</si>
  <si>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</si>
  <si>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</si>
  <si>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</si>
  <si>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</si>
  <si>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</si>
  <si>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</si>
  <si>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</si>
  <si>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</si>
  <si>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</si>
  <si>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</si>
  <si>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</si>
  <si>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</si>
  <si>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</si>
  <si>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</si>
  <si>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</si>
  <si>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</si>
  <si>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</si>
  <si>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</si>
  <si>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</si>
  <si>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</si>
  <si>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</si>
  <si>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</si>
  <si>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</si>
  <si>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</si>
  <si>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</si>
  <si>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</si>
  <si>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</si>
  <si>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</si>
  <si>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</si>
  <si>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</si>
  <si>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</si>
  <si>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</si>
  <si>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</si>
  <si>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</si>
  <si>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</si>
  <si>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</si>
  <si>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</si>
  <si>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</si>
  <si>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</si>
  <si>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</si>
  <si>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</si>
  <si>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</si>
  <si>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</si>
  <si>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</si>
  <si>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</si>
  <si>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</si>
  <si>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</si>
  <si>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</si>
  <si>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</si>
  <si>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</si>
  <si>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</si>
  <si>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</si>
  <si>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</si>
  <si>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</si>
  <si>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</si>
  <si>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</si>
  <si>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</si>
  <si>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</si>
  <si>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</si>
  <si>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</si>
  <si>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</si>
  <si>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</si>
  <si>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</si>
  <si>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</si>
  <si>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</si>
  <si>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</si>
  <si>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</si>
  <si>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</si>
  <si>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</si>
  <si>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</si>
  <si>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</si>
  <si>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</si>
  <si>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</si>
  <si>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</si>
  <si>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</si>
  <si>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</si>
  <si>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</si>
  <si>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</si>
  <si>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</si>
  <si>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</si>
  <si>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</si>
  <si>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</si>
  <si>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</si>
  <si>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</si>
  <si>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</si>
  <si>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</si>
  <si>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</si>
  <si>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</si>
  <si>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</si>
  <si>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</si>
  <si>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</si>
  <si>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</si>
  <si>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</si>
  <si>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</si>
  <si>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</si>
  <si>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</si>
  <si>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</si>
  <si>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</si>
  <si>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</si>
  <si>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</si>
  <si>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</si>
  <si>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</si>
  <si>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</si>
  <si>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</si>
  <si>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</si>
  <si>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</si>
  <si>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</si>
  <si>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</si>
  <si>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</si>
  <si>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</si>
  <si>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</si>
  <si>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</si>
  <si>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</si>
  <si>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</si>
  <si>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</si>
  <si>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</si>
  <si>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</si>
  <si>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</si>
  <si>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</si>
  <si>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</si>
  <si>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</si>
  <si>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</si>
  <si>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</si>
  <si>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</si>
  <si>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</si>
  <si>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</si>
  <si>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</si>
  <si>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</si>
  <si>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</si>
  <si>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</si>
  <si>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</si>
  <si>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</si>
  <si>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</si>
  <si>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</si>
  <si>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</si>
  <si>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</si>
  <si>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</si>
  <si>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</si>
  <si>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</si>
  <si>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</si>
  <si>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</si>
  <si>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</si>
  <si>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</si>
  <si>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</si>
  <si>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</si>
  <si>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</si>
  <si>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</si>
  <si>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</si>
  <si>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</si>
  <si>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</si>
  <si>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</si>
  <si>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</si>
  <si>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</si>
  <si>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</si>
  <si>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</si>
  <si>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</si>
  <si>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</si>
  <si>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</si>
  <si>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</si>
  <si>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</si>
  <si>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</si>
  <si>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</si>
  <si>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</si>
  <si>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</si>
  <si>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</si>
  <si>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</si>
  <si>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</si>
  <si>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</si>
  <si>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</si>
  <si>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</si>
  <si>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</si>
  <si>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</si>
  <si>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</si>
  <si>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</si>
  <si>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</si>
  <si>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</si>
  <si>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</si>
  <si>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</si>
  <si>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</si>
  <si>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</si>
  <si>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</si>
  <si>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</si>
  <si>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</si>
  <si>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</si>
  <si>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</si>
  <si>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</si>
  <si>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</si>
  <si>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</si>
  <si>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</si>
  <si>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</si>
  <si>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</si>
  <si>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</si>
  <si>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</si>
  <si>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</si>
  <si>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</si>
  <si>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</si>
  <si>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</si>
  <si>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</si>
  <si>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</si>
  <si>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</si>
  <si>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</si>
  <si>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</si>
  <si>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</si>
  <si>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</si>
  <si>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</si>
  <si>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</si>
  <si>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</si>
  <si>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</si>
  <si>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</si>
  <si>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</si>
  <si>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</si>
  <si>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</si>
  <si>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</si>
  <si>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</si>
  <si>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</si>
  <si>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</si>
  <si>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</si>
  <si>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</si>
  <si>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</si>
  <si>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</si>
  <si>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</si>
  <si>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</si>
  <si>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</si>
  <si>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</si>
  <si>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</si>
  <si>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</si>
  <si>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</si>
  <si>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</si>
  <si>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</si>
  <si>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</si>
  <si>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</si>
  <si>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</si>
  <si>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</si>
  <si>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</si>
  <si>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</si>
  <si>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</si>
  <si>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</si>
  <si>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</si>
  <si>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</si>
  <si>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</si>
  <si>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</si>
  <si>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</si>
  <si>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</si>
  <si>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</si>
  <si>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</si>
  <si>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</si>
  <si>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</si>
  <si>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</si>
  <si>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</si>
  <si>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</si>
  <si>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</si>
  <si>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</si>
  <si>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</si>
  <si>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</si>
  <si>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</si>
  <si>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</si>
  <si>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</si>
  <si>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</si>
  <si>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</si>
  <si>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</si>
  <si>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</si>
  <si>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</si>
  <si>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</si>
  <si>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</si>
  <si>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</si>
  <si>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</si>
  <si>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</si>
  <si>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</si>
  <si>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</si>
  <si>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</si>
  <si>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</si>
  <si>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</si>
  <si>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</si>
  <si>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</si>
  <si>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</si>
  <si>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</si>
  <si>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</si>
  <si>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</si>
  <si>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</si>
  <si>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</si>
  <si>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</si>
  <si>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</si>
  <si>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</si>
  <si>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</si>
  <si>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</si>
  <si>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</si>
  <si>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</si>
  <si>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</si>
  <si>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</si>
  <si>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</si>
  <si>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</si>
  <si>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</si>
  <si>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</si>
  <si>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</si>
  <si>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</si>
  <si>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</si>
  <si>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</si>
  <si>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</si>
  <si>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</si>
  <si>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</si>
  <si>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</si>
  <si>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</si>
  <si>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</si>
  <si>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</si>
  <si>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</si>
  <si>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</si>
  <si>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</si>
  <si>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</si>
  <si>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</si>
  <si>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</si>
  <si>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</si>
  <si>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</si>
  <si>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</si>
  <si>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</si>
  <si>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</si>
  <si>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</si>
  <si>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</si>
  <si>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</si>
  <si>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</si>
  <si>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</si>
  <si>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</si>
  <si>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</si>
  <si>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</si>
  <si>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</si>
  <si>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</si>
  <si>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</si>
  <si>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</si>
  <si>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</si>
  <si>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</si>
  <si>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</si>
  <si>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</si>
  <si>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</si>
  <si>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</si>
  <si>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</si>
  <si>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</si>
  <si>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</si>
  <si>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</si>
  <si>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</si>
  <si>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</si>
  <si>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</si>
  <si>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</si>
  <si>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</si>
  <si>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</si>
  <si>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</si>
  <si>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</si>
  <si>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</si>
  <si>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</si>
  <si>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</si>
  <si>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</si>
  <si>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</si>
  <si>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</si>
  <si>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</si>
  <si>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</si>
  <si>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</si>
  <si>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</si>
  <si>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</si>
  <si>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</si>
  <si>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</si>
  <si>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</si>
  <si>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</si>
  <si>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</si>
  <si>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</si>
  <si>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</si>
  <si>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</si>
  <si>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</si>
  <si>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</si>
  <si>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</si>
  <si>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</si>
  <si>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</si>
  <si>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</si>
  <si>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</si>
  <si>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</si>
  <si>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</si>
  <si>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</si>
  <si>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</si>
  <si>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</si>
  <si>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</si>
  <si>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</si>
  <si>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</si>
  <si>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</si>
  <si>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</si>
  <si>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</si>
  <si>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</si>
  <si>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</si>
  <si>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</si>
  <si>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</si>
  <si>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</si>
  <si>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</si>
  <si>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</si>
  <si>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</si>
  <si>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</si>
  <si>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</si>
  <si>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</si>
  <si>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</si>
  <si>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</si>
  <si>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</si>
  <si>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</si>
  <si>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</si>
  <si>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</si>
  <si>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</si>
  <si>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</si>
  <si>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</si>
  <si>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</si>
  <si>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</si>
  <si>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</si>
  <si>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</si>
  <si>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</si>
  <si>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</si>
  <si>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</si>
  <si>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</si>
  <si>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</si>
  <si>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</si>
  <si>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</si>
  <si>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</si>
  <si>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</si>
  <si>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</si>
  <si>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</si>
  <si>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</si>
  <si>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</si>
  <si>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</si>
  <si>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</si>
  <si>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</si>
  <si>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</si>
  <si>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</si>
  <si>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</si>
  <si>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</si>
  <si>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</si>
  <si>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</si>
  <si>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</si>
  <si>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</si>
  <si>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</si>
  <si>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</si>
  <si>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</si>
  <si>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</si>
  <si>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</si>
  <si>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</si>
  <si>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</si>
  <si>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</si>
  <si>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</si>
  <si>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</si>
  <si>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</si>
  <si>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</si>
  <si>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</si>
  <si>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</si>
  <si>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</si>
  <si>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</si>
  <si>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</si>
  <si>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</si>
  <si>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</si>
  <si>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</si>
  <si>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</si>
  <si>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</si>
  <si>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</si>
  <si>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</si>
  <si>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</si>
  <si>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</si>
  <si>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</si>
  <si>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</si>
  <si>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</si>
  <si>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</si>
  <si>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</si>
  <si>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</si>
  <si>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</si>
  <si>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</si>
  <si>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</si>
  <si>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</si>
  <si>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</si>
  <si>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</si>
  <si>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</si>
  <si>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</si>
  <si>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</si>
  <si>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</si>
  <si>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</si>
  <si>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</si>
  <si>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</si>
  <si>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</si>
  <si>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</si>
  <si>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</si>
  <si>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</si>
  <si>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</si>
  <si>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</si>
  <si>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</si>
  <si>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</si>
  <si>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</si>
  <si>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</si>
  <si>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</si>
  <si>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</si>
  <si>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</si>
  <si>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</si>
  <si>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</si>
  <si>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</si>
  <si>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</si>
  <si>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</si>
  <si>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</si>
  <si>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</si>
  <si>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</si>
  <si>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</si>
  <si>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</si>
  <si>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</si>
  <si>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</si>
  <si>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</si>
  <si>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</si>
  <si>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</si>
  <si>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</si>
  <si>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</si>
  <si>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</si>
  <si>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</si>
  <si>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</si>
  <si>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</si>
  <si>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</si>
  <si>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</si>
  <si>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</si>
  <si>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</si>
  <si>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</si>
  <si>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</si>
  <si>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</si>
  <si>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</si>
  <si>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</si>
  <si>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</si>
  <si>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</si>
  <si>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</si>
  <si>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</si>
  <si>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</si>
  <si>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</si>
  <si>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</si>
  <si>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</si>
  <si>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</si>
  <si>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</si>
  <si>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</si>
  <si>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</si>
  <si>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</si>
  <si>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</si>
  <si>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</si>
  <si>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</si>
  <si>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</si>
  <si>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</si>
  <si>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</si>
  <si>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</si>
  <si>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</si>
  <si>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</si>
  <si>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</si>
  <si>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</si>
  <si>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</si>
  <si>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</si>
  <si>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</si>
  <si>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</si>
  <si>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</si>
  <si>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</si>
  <si>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</si>
  <si>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</si>
  <si>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</si>
  <si>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</si>
  <si>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</si>
  <si>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</si>
  <si>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</si>
  <si>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</si>
  <si>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</si>
  <si>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</si>
  <si>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</si>
  <si>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</si>
  <si>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</si>
  <si>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</si>
  <si>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</si>
  <si>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</si>
  <si>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</si>
  <si>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</si>
  <si>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</si>
  <si>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</si>
  <si>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</si>
  <si>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</si>
  <si>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</si>
  <si>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</si>
  <si>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</si>
  <si>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</si>
  <si>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</si>
  <si>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</si>
  <si>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</si>
  <si>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</si>
  <si>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</si>
  <si>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</si>
  <si>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</si>
  <si>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</si>
  <si>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</si>
  <si>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</si>
  <si>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</si>
  <si>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</si>
  <si>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</si>
  <si>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</si>
  <si>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</si>
  <si>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</si>
  <si>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</si>
  <si>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</si>
  <si>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</si>
  <si>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</si>
  <si>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</si>
  <si>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</si>
  <si>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</si>
  <si>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</si>
  <si>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</si>
  <si>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</si>
  <si>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</si>
  <si>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</si>
  <si>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</si>
  <si>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</si>
  <si>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</si>
  <si>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</si>
  <si>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</si>
  <si>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</si>
  <si>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</si>
  <si>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</si>
  <si>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</si>
  <si>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</si>
  <si>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</si>
  <si>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</si>
  <si>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</si>
  <si>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</si>
  <si>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</si>
  <si>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</si>
  <si>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</si>
  <si>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</si>
  <si>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</si>
  <si>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</si>
  <si>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</si>
  <si>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</si>
  <si>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</si>
  <si>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</si>
  <si>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</si>
  <si>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</si>
  <si>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</si>
  <si>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</si>
  <si>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</si>
  <si>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</si>
  <si>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</si>
  <si>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</si>
  <si>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</si>
  <si>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</si>
  <si>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</si>
  <si>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</si>
  <si>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</si>
  <si>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</si>
  <si>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</si>
  <si>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</si>
  <si>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</si>
  <si>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</si>
  <si>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</si>
  <si>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</si>
  <si>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</si>
  <si>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</si>
  <si>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</si>
  <si>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</si>
  <si>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</si>
  <si>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</si>
  <si>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</si>
  <si>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</si>
  <si>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</si>
  <si>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</si>
  <si>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</si>
  <si>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</si>
  <si>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</si>
  <si>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</si>
  <si>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</si>
  <si>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</si>
  <si>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</si>
  <si>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</si>
  <si>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</si>
  <si>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</si>
  <si>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</si>
  <si>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</si>
  <si>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</si>
  <si>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</si>
  <si>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</si>
  <si>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</si>
  <si>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</si>
  <si>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</si>
  <si>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</si>
  <si>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</si>
  <si>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</si>
  <si>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</si>
  <si>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</si>
  <si>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</si>
  <si>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</si>
  <si>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</si>
  <si>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</si>
  <si>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</si>
  <si>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</si>
  <si>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</si>
  <si>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</si>
  <si>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</si>
  <si>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</si>
  <si>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</si>
  <si>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</si>
  <si>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</si>
  <si>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</si>
  <si>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</si>
  <si>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</si>
  <si>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</si>
  <si>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</si>
  <si>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</si>
  <si>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</si>
  <si>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</si>
  <si>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</si>
  <si>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</si>
  <si>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</si>
  <si>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</si>
  <si>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</si>
  <si>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</si>
  <si>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</si>
  <si>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</si>
  <si>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</si>
  <si>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</si>
  <si>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</si>
  <si>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</si>
  <si>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</si>
  <si>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</si>
  <si>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</si>
  <si>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</si>
  <si>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</si>
  <si>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</si>
  <si>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</si>
  <si>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</si>
  <si>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</si>
  <si>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</si>
  <si>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</si>
  <si>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</si>
  <si>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</si>
  <si>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</si>
  <si>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</si>
  <si>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</si>
  <si>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</si>
  <si>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</si>
  <si>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</si>
  <si>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</si>
  <si>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</si>
  <si>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</si>
  <si>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</si>
  <si>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</si>
  <si>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</si>
  <si>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</si>
  <si>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</si>
  <si>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</si>
  <si>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</si>
  <si>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</si>
  <si>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</si>
  <si>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</si>
  <si>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</si>
  <si>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</si>
  <si>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</si>
  <si>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</si>
  <si>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</si>
  <si>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</si>
  <si>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</si>
  <si>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</si>
  <si>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</si>
  <si>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</si>
  <si>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</si>
  <si>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</si>
  <si>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</si>
  <si>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</si>
  <si>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</si>
  <si>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</si>
  <si>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</si>
  <si>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</si>
  <si>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</si>
  <si>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</si>
  <si>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</si>
  <si>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</si>
  <si>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</si>
  <si>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</si>
  <si>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</si>
  <si>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</si>
  <si>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</si>
  <si>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</si>
  <si>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</si>
  <si>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</si>
  <si>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</si>
  <si>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</si>
  <si>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</si>
  <si>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</si>
  <si>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</si>
  <si>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</si>
  <si>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</si>
  <si>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</si>
  <si>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</si>
  <si>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</si>
  <si>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</si>
  <si>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</si>
  <si>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</si>
  <si>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</si>
  <si>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</si>
  <si>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</si>
  <si>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</si>
  <si>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</si>
  <si>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</si>
  <si>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</si>
  <si>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</si>
  <si>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</si>
  <si>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</si>
  <si>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</si>
  <si>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</si>
  <si>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</si>
  <si>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</si>
  <si>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</si>
  <si>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</si>
  <si>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</si>
  <si>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</si>
  <si>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</si>
  <si>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</si>
  <si>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</si>
  <si>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</si>
  <si>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</si>
  <si>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</si>
  <si>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</si>
  <si>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</si>
  <si>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</si>
  <si>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</si>
  <si>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</si>
  <si>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</si>
  <si>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</si>
  <si>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</si>
  <si>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</si>
  <si>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</si>
  <si>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</si>
  <si>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</si>
  <si>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</si>
  <si>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</si>
  <si>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</si>
  <si>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</si>
  <si>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</si>
  <si>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</si>
  <si>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</si>
  <si>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</si>
  <si>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</si>
  <si>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</si>
  <si>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</si>
  <si>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</si>
  <si>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</si>
  <si>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</si>
  <si>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</si>
  <si>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</si>
  <si>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</si>
  <si>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</si>
  <si>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</si>
  <si>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</si>
  <si>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</si>
  <si>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</si>
  <si>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</si>
  <si>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</si>
  <si>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</si>
  <si>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</si>
  <si>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</si>
  <si>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</si>
  <si>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</si>
  <si>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</si>
  <si>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</si>
  <si>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</si>
  <si>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</si>
  <si>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</si>
  <si>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</si>
  <si>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</si>
  <si>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</si>
  <si>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</si>
  <si>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</si>
  <si>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</si>
  <si>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</si>
  <si>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</si>
  <si>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</si>
  <si>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</si>
  <si>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</si>
  <si>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</si>
  <si>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</si>
  <si>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</si>
  <si>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</si>
  <si>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</si>
  <si>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</si>
  <si>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</si>
  <si>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</si>
  <si>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</si>
  <si>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</si>
  <si>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</si>
  <si>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</si>
  <si>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</si>
  <si>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</si>
  <si>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</si>
  <si>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</si>
  <si>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</si>
  <si>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</si>
  <si>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</si>
  <si>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</si>
  <si>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</si>
  <si>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</si>
  <si>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</si>
  <si>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</si>
  <si>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</si>
  <si>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</si>
  <si>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</si>
  <si>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</si>
  <si>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</si>
  <si>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</si>
  <si>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</si>
  <si>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</si>
  <si>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</si>
  <si>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</si>
  <si>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</si>
  <si>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</si>
  <si>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</si>
  <si>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</si>
  <si>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</si>
  <si>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</si>
  <si>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</si>
  <si>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</si>
  <si>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</si>
  <si>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</si>
  <si>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</si>
  <si>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</si>
  <si>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</si>
  <si>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</si>
  <si>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</si>
  <si>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</si>
  <si>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</si>
  <si>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</si>
  <si>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</si>
  <si>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</si>
  <si>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</si>
  <si>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</si>
  <si>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</si>
  <si>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</si>
  <si>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</si>
  <si>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</si>
  <si>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</si>
  <si>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</si>
  <si>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</si>
  <si>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</si>
  <si>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</si>
  <si>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</si>
  <si>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</si>
  <si>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</si>
  <si>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</si>
  <si>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</si>
  <si>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</si>
  <si>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</si>
  <si>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</si>
  <si>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</si>
  <si>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</si>
  <si>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</si>
  <si>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</si>
  <si>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</si>
  <si>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</si>
  <si>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</si>
  <si>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</si>
  <si>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</si>
  <si>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</si>
  <si>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</si>
  <si>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</si>
  <si>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</si>
  <si>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</si>
  <si>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</si>
  <si>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</si>
  <si>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</si>
  <si>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</si>
  <si>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</si>
  <si>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</si>
  <si>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</si>
  <si>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</si>
  <si>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</si>
  <si>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</si>
  <si>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</si>
  <si>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</si>
  <si>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</si>
  <si>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</si>
  <si>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</si>
  <si>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</si>
  <si>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</si>
  <si>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</si>
  <si>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</si>
  <si>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</si>
  <si>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</si>
  <si>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</si>
  <si>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</si>
  <si>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</si>
  <si>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</si>
  <si>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</si>
  <si>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</si>
  <si>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</si>
  <si>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</si>
  <si>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</si>
  <si>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</si>
  <si>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</si>
  <si>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</si>
  <si>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</si>
  <si>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</si>
  <si>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</si>
  <si>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</si>
  <si>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</si>
  <si>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</si>
  <si>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</si>
  <si>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</si>
  <si>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</si>
  <si>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</si>
  <si>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</si>
  <si>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</si>
  <si>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</si>
  <si>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</si>
  <si>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</si>
  <si>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</si>
  <si>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</si>
  <si>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</si>
  <si>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</si>
  <si>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</si>
  <si>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</si>
  <si>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</si>
  <si>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</si>
  <si>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</si>
  <si>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</si>
  <si>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</si>
  <si>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</si>
  <si>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</si>
  <si>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</si>
  <si>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</si>
  <si>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</si>
  <si>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</si>
  <si>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</si>
  <si>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</si>
  <si>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</si>
  <si>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</si>
  <si>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</si>
  <si>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</si>
  <si>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</si>
  <si>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</si>
  <si>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</si>
  <si>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</si>
  <si>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</si>
  <si>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</si>
  <si>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</si>
  <si>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</si>
  <si>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</si>
  <si>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</si>
  <si>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</si>
  <si>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</si>
  <si>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</si>
  <si>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</si>
  <si>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</si>
  <si>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</si>
  <si>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</si>
  <si>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</si>
  <si>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</si>
  <si>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</si>
  <si>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</si>
  <si>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</si>
  <si>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</si>
  <si>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</si>
  <si>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</si>
  <si>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</si>
  <si>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</si>
  <si>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</si>
  <si>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</si>
  <si>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</si>
  <si>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</si>
  <si>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</si>
  <si>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</si>
  <si>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</si>
  <si>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</si>
  <si>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</si>
  <si>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</si>
  <si>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</si>
  <si>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</si>
  <si>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</si>
  <si>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</si>
  <si>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</si>
  <si>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</si>
  <si>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</si>
  <si>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</si>
  <si>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</si>
  <si>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</si>
  <si>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</si>
  <si>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</si>
  <si>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</si>
  <si>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</si>
  <si>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</si>
  <si>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</si>
  <si>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</si>
  <si>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</si>
  <si>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</si>
  <si>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</si>
  <si>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</si>
  <si>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</si>
  <si>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</si>
  <si>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</si>
  <si>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</si>
  <si>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</si>
  <si>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</si>
  <si>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</si>
  <si>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</si>
  <si>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</si>
  <si>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</si>
  <si>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</si>
  <si>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</si>
  <si>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</si>
  <si>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</si>
  <si>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</si>
  <si>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</si>
  <si>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</si>
  <si>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</si>
  <si>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</si>
  <si>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</si>
  <si>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</si>
  <si>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</si>
  <si>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</si>
  <si>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</si>
  <si>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</si>
  <si>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</si>
  <si>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</si>
  <si>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</si>
  <si>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</si>
  <si>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</si>
  <si>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</si>
  <si>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</si>
  <si>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</si>
  <si>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</si>
  <si>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</si>
  <si>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</si>
  <si>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</si>
  <si>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</si>
  <si>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</si>
  <si>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</si>
  <si>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</si>
  <si>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</si>
  <si>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</si>
  <si>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</si>
  <si>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</si>
  <si>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</si>
  <si>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</si>
  <si>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</si>
  <si>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</si>
  <si>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</si>
  <si>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</si>
  <si>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</si>
  <si>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</si>
  <si>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</si>
  <si>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</si>
  <si>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</si>
  <si>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</si>
  <si>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</si>
  <si>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</si>
  <si>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</si>
  <si>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</si>
  <si>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</si>
  <si>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</si>
  <si>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</si>
  <si>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</si>
  <si>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</si>
  <si>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</si>
  <si>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</si>
  <si>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</si>
  <si>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</si>
  <si>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</si>
  <si>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</si>
  <si>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</si>
  <si>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</si>
  <si>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</si>
  <si>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</si>
  <si>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</si>
  <si>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</si>
  <si>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</si>
  <si>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</si>
  <si>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</si>
  <si>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</si>
  <si>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</si>
  <si>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</si>
  <si>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</si>
  <si>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</si>
  <si>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</si>
  <si>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</si>
  <si>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</si>
  <si>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</si>
  <si>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</si>
  <si>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</si>
  <si>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</si>
  <si>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</si>
  <si>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</si>
  <si>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</si>
  <si>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</si>
  <si>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</si>
  <si>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</si>
  <si>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</si>
  <si>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</si>
  <si>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</si>
  <si>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</si>
  <si>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</si>
  <si>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</si>
  <si>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</si>
  <si>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</si>
  <si>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</si>
  <si>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</si>
  <si>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</si>
  <si>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</si>
  <si>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</si>
  <si>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</si>
  <si>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</si>
  <si>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</si>
  <si>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</si>
  <si>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</si>
  <si>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</si>
  <si>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</si>
  <si>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</si>
  <si>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</si>
  <si>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</si>
  <si>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</si>
  <si>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</si>
  <si>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</si>
  <si>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</si>
  <si>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</si>
  <si>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</si>
  <si>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</si>
  <si>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</si>
  <si>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</si>
  <si>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</si>
  <si>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</si>
  <si>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</si>
  <si>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</si>
  <si>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</si>
  <si>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</si>
  <si>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</si>
  <si>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</si>
  <si>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</si>
  <si>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</si>
  <si>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</si>
  <si>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</si>
  <si>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</si>
  <si>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</si>
  <si>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</si>
  <si>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</si>
  <si>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</si>
  <si>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</si>
  <si>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</si>
  <si>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</si>
  <si>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</si>
  <si>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</si>
  <si>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</si>
  <si>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</si>
  <si>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</si>
  <si>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</si>
  <si>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</si>
  <si>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</si>
  <si>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</si>
  <si>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</si>
  <si>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</si>
  <si>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</si>
  <si>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</si>
  <si>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</si>
  <si>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</si>
  <si>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</si>
  <si>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</si>
  <si>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</si>
  <si>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</si>
  <si>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</si>
  <si>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</si>
  <si>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</si>
  <si>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</si>
  <si>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</si>
  <si>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</si>
  <si>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</si>
  <si>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</si>
  <si>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</si>
  <si>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</si>
  <si>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</si>
  <si>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</si>
  <si>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</si>
  <si>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</si>
  <si>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</si>
  <si>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</si>
  <si>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</si>
  <si>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</si>
  <si>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</si>
  <si>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</si>
  <si>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</si>
  <si>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</si>
  <si>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</si>
  <si>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</si>
  <si>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</si>
  <si>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</si>
  <si>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</si>
  <si>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</si>
  <si>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</si>
  <si>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</si>
  <si>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</si>
  <si>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</si>
  <si>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</si>
  <si>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</si>
  <si>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</si>
  <si>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</si>
  <si>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</si>
  <si>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</si>
  <si>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</si>
  <si>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</si>
  <si>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</si>
  <si>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</si>
  <si>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</si>
  <si>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</si>
  <si>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</si>
  <si>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</si>
  <si>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</si>
  <si>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</si>
  <si>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</si>
  <si>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</si>
  <si>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</si>
  <si>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</si>
  <si>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</si>
  <si>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</si>
  <si>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</si>
  <si>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</si>
  <si>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</si>
  <si>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</si>
  <si>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</si>
  <si>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</si>
  <si>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</si>
  <si>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</si>
  <si>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</si>
  <si>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</si>
  <si>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</si>
  <si>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</si>
  <si>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</si>
  <si>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</si>
  <si>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</si>
  <si>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</si>
  <si>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</si>
  <si>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</si>
  <si>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</si>
  <si>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</si>
  <si>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</si>
  <si>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</si>
  <si>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</si>
  <si>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</si>
  <si>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</si>
  <si>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</si>
  <si>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</si>
  <si>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</si>
  <si>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</si>
  <si>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</si>
  <si>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</si>
  <si>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</si>
  <si>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</si>
  <si>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</si>
  <si>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</si>
  <si>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</si>
  <si>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</si>
  <si>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</si>
  <si>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</si>
  <si>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</si>
  <si>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</si>
  <si>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</si>
  <si>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</si>
  <si>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</si>
  <si>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</si>
  <si>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</si>
  <si>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</si>
  <si>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</si>
  <si>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</si>
  <si>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</si>
  <si>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</si>
  <si>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</si>
  <si>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</si>
  <si>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</si>
  <si>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</si>
  <si>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</si>
  <si>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</si>
  <si>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</si>
  <si>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</si>
  <si>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</si>
  <si>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</si>
  <si>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</si>
  <si>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</si>
  <si>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</si>
  <si>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</si>
  <si>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</si>
  <si>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</si>
  <si>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</si>
  <si>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</si>
  <si>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</si>
  <si>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</si>
  <si>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</si>
  <si>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</si>
  <si>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</si>
  <si>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</si>
  <si>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</si>
  <si>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</si>
  <si>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</si>
  <si>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</si>
  <si>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</si>
  <si>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</si>
  <si>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</si>
  <si>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</si>
  <si>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</si>
  <si>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</si>
  <si>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</si>
  <si>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</si>
  <si>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</si>
  <si>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</si>
  <si>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</si>
  <si>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</si>
  <si>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</si>
  <si>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</si>
  <si>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</si>
  <si>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</si>
  <si>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</si>
  <si>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</si>
  <si>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</si>
  <si>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</si>
  <si>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</si>
  <si>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</si>
  <si>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</si>
  <si>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</si>
  <si>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</si>
  <si>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</si>
  <si>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</si>
  <si>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</si>
  <si>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</si>
  <si>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</si>
  <si>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</si>
  <si>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</si>
  <si>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</si>
  <si>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</si>
  <si>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</si>
  <si>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</si>
  <si>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</si>
  <si>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</si>
  <si>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</si>
  <si>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</si>
  <si>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</si>
  <si>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</si>
  <si>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</si>
  <si>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</si>
  <si>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</si>
  <si>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</si>
  <si>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</si>
  <si>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</si>
  <si>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</si>
  <si>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</si>
  <si>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</si>
  <si>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</si>
  <si>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</si>
  <si>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</si>
  <si>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</si>
  <si>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</si>
  <si>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</si>
  <si>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</si>
  <si>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</si>
  <si>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</si>
  <si>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</si>
  <si>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</si>
  <si>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</si>
  <si>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</si>
  <si>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</si>
  <si>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</si>
  <si>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</si>
  <si>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</si>
  <si>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</si>
  <si>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</si>
  <si>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</si>
  <si>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</si>
  <si>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</si>
  <si>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</si>
  <si>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</si>
  <si>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</si>
  <si>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</si>
  <si>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</si>
  <si>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</si>
  <si>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</si>
  <si>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</si>
  <si>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</si>
  <si>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</si>
  <si>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</si>
  <si>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</si>
  <si>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</si>
  <si>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</si>
  <si>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</si>
  <si>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</si>
  <si>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</si>
  <si>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</si>
  <si>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</si>
  <si>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</si>
  <si>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</si>
  <si>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</si>
  <si>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</si>
  <si>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</si>
  <si>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</si>
  <si>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</si>
  <si>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</si>
  <si>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</si>
  <si>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</si>
  <si>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</si>
  <si>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</si>
  <si>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</si>
  <si>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</si>
  <si>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</si>
  <si>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</si>
  <si>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</si>
  <si>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</si>
  <si>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</si>
  <si>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</si>
  <si>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</si>
  <si>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</si>
  <si>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</si>
  <si>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</si>
  <si>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</si>
  <si>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</si>
  <si>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</si>
  <si>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</si>
  <si>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</si>
  <si>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</si>
  <si>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</si>
  <si>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</si>
  <si>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</si>
  <si>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</si>
  <si>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</si>
  <si>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</si>
  <si>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</si>
  <si>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</si>
  <si>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</si>
  <si>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</si>
  <si>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</si>
  <si>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</si>
  <si>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</si>
  <si>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</si>
  <si>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</si>
  <si>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</si>
  <si>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</si>
  <si>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</si>
  <si>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</si>
  <si>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</si>
  <si>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</si>
  <si>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</si>
  <si>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</si>
  <si>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</si>
  <si>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</si>
  <si>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</si>
  <si>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</si>
  <si>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</si>
  <si>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</si>
  <si>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</si>
  <si>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</si>
  <si>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</si>
  <si>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</si>
  <si>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</si>
  <si>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</si>
  <si>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</si>
  <si>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</si>
  <si>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</si>
  <si>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</si>
  <si>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</si>
  <si>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</si>
  <si>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</si>
  <si>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</si>
  <si>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</si>
  <si>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</si>
  <si>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</si>
  <si>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</si>
  <si>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</si>
  <si>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</si>
  <si>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</si>
  <si>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</si>
  <si>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</si>
  <si>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</si>
  <si>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</si>
  <si>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</si>
  <si>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</si>
  <si>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</si>
  <si>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</si>
  <si>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</si>
  <si>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</si>
  <si>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</si>
  <si>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</si>
  <si>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</si>
  <si>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</si>
  <si>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</si>
  <si>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</si>
  <si>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</si>
  <si>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</si>
  <si>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</si>
  <si>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</si>
  <si>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</si>
  <si>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</si>
  <si>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</si>
  <si>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</si>
  <si>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</si>
  <si>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</si>
  <si>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</si>
  <si>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</si>
  <si>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</si>
  <si>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</si>
  <si>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</si>
  <si>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</si>
  <si>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</si>
  <si>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</si>
  <si>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</si>
  <si>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</si>
  <si>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</si>
  <si>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</si>
  <si>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</si>
  <si>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</si>
  <si>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</si>
  <si>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</si>
  <si>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</si>
  <si>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</si>
  <si>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</si>
  <si>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</si>
  <si>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</si>
  <si>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</si>
  <si>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</si>
  <si>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</si>
  <si>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</si>
  <si>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</si>
  <si>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</si>
  <si>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</si>
  <si>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</si>
  <si>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</si>
  <si>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</si>
  <si>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</si>
  <si>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</si>
  <si>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</si>
  <si>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</si>
  <si>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</si>
  <si>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</si>
  <si>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</si>
  <si>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</si>
  <si>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</si>
  <si>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</si>
  <si>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</si>
  <si>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</si>
  <si>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</si>
  <si>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</si>
  <si>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</si>
  <si>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</si>
  <si>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</si>
  <si>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</si>
  <si>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</si>
  <si>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</si>
  <si>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</si>
  <si>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</si>
  <si>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</si>
  <si>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</si>
  <si>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</si>
  <si>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</si>
  <si>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</si>
  <si>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</si>
  <si>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</si>
  <si>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</si>
  <si>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</si>
  <si>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</si>
  <si>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</si>
  <si>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</si>
  <si>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</si>
  <si>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</si>
  <si>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</si>
  <si>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</si>
  <si>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</si>
  <si>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</si>
  <si>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</si>
  <si>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</si>
  <si>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</si>
  <si>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</si>
  <si>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</si>
  <si>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</si>
  <si>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</si>
  <si>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</si>
  <si>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</si>
  <si>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</si>
  <si>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</si>
  <si>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</si>
  <si>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</si>
  <si>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</si>
  <si>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</si>
  <si>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</si>
  <si>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</si>
  <si>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</si>
  <si>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</si>
  <si>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</si>
  <si>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</si>
  <si>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</si>
  <si>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</si>
  <si>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</si>
  <si>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</si>
  <si>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</si>
  <si>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</si>
  <si>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</si>
  <si>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</si>
  <si>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</si>
  <si>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</si>
  <si>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</si>
  <si>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</si>
  <si>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</si>
  <si>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</si>
  <si>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</si>
  <si>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</si>
  <si>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</si>
  <si>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</si>
  <si>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</si>
  <si>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</si>
  <si>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</si>
  <si>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</si>
  <si>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</si>
  <si>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</si>
  <si>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</si>
  <si>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</si>
  <si>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</si>
  <si>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</si>
  <si>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</si>
  <si>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</si>
  <si>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</si>
  <si>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</si>
  <si>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</si>
  <si>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</si>
  <si>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</si>
  <si>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</si>
  <si>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</si>
  <si>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</si>
  <si>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</si>
  <si>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</si>
  <si>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</si>
  <si>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</si>
  <si>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</si>
  <si>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</si>
  <si>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</si>
  <si>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</si>
  <si>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</si>
  <si>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</si>
  <si>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</si>
  <si>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</si>
  <si>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</si>
  <si>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</si>
  <si>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</si>
  <si>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</si>
  <si>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</si>
  <si>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</si>
  <si>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</si>
  <si>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</si>
  <si>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</si>
  <si>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</si>
  <si>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</si>
  <si>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</si>
  <si>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</si>
  <si>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</si>
  <si>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</si>
  <si>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</si>
  <si>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</si>
  <si>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</si>
  <si>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</si>
  <si>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</si>
  <si>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</si>
  <si>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</si>
  <si>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</si>
  <si>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</si>
  <si>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</si>
  <si>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</si>
  <si>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</si>
  <si>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</si>
  <si>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</si>
  <si>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</si>
  <si>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</si>
  <si>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</si>
  <si>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</si>
  <si>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</si>
  <si>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</si>
  <si>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</si>
  <si>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</si>
  <si>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</si>
  <si>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</si>
  <si>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</si>
  <si>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</si>
  <si>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</si>
  <si>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</si>
  <si>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</si>
  <si>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</si>
  <si>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</si>
  <si>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</si>
  <si>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</si>
  <si>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</si>
  <si>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</si>
  <si>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</si>
  <si>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</si>
  <si>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</si>
  <si>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</si>
  <si>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</si>
  <si>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</si>
  <si>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</si>
  <si>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</si>
  <si>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</si>
  <si>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</si>
  <si>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</si>
  <si>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</si>
  <si>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</si>
  <si>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</si>
  <si>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</si>
  <si>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</si>
  <si>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</si>
  <si>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</si>
  <si>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</si>
  <si>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</si>
  <si>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</si>
  <si>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</si>
  <si>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</si>
  <si>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</si>
  <si>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</si>
  <si>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</si>
  <si>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</si>
  <si>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</si>
  <si>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</si>
  <si>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</si>
  <si>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</si>
  <si>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</si>
  <si>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</si>
  <si>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</si>
  <si>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</si>
  <si>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</si>
  <si>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</si>
  <si>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</si>
  <si>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</si>
  <si>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</si>
  <si>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</si>
  <si>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</si>
  <si>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</si>
  <si>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</si>
  <si>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</si>
  <si>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</si>
  <si>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</si>
  <si>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</si>
  <si>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</si>
  <si>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</si>
  <si>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</si>
  <si>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</si>
  <si>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</si>
  <si>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</si>
  <si>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</si>
  <si>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</si>
  <si>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</si>
  <si>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</si>
  <si>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</si>
  <si>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</si>
  <si>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</si>
  <si>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</si>
  <si>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</si>
  <si>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</si>
  <si>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</si>
  <si>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</si>
  <si>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</si>
  <si>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</si>
  <si>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</si>
  <si>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</si>
  <si>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</si>
  <si>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</si>
  <si>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</si>
  <si>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</si>
  <si>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</si>
  <si>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</si>
  <si>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</si>
  <si>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</si>
  <si>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</si>
  <si>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</si>
  <si>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</si>
  <si>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</si>
  <si>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</si>
  <si>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</si>
  <si>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</si>
  <si>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</si>
  <si>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</si>
  <si>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</si>
  <si>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</si>
  <si>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</si>
  <si>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</si>
  <si>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</si>
  <si>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</si>
  <si>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</si>
  <si>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</si>
  <si>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</si>
  <si>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</si>
  <si>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</si>
  <si>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</si>
  <si>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</si>
  <si>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</si>
  <si>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</si>
  <si>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</si>
  <si>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</si>
  <si>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</si>
  <si>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</si>
  <si>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</si>
  <si>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</si>
  <si>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</si>
  <si>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</si>
  <si>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</si>
  <si>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</si>
  <si>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</si>
  <si>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</si>
  <si>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</si>
  <si>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</si>
  <si>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</si>
  <si>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</si>
  <si>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</si>
  <si>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</si>
  <si>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</si>
  <si>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</si>
  <si>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</si>
  <si>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</si>
  <si>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</si>
  <si>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</si>
  <si>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</si>
  <si>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</si>
  <si>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</si>
  <si>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</si>
  <si>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</si>
  <si>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</si>
  <si>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</si>
  <si>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</si>
  <si>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</si>
  <si>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</si>
  <si>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</si>
  <si>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</si>
  <si>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</si>
  <si>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</si>
  <si>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</si>
  <si>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</si>
  <si>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</si>
  <si>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</si>
  <si>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</si>
  <si>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</si>
  <si>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</si>
  <si>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</si>
  <si>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</si>
  <si>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</si>
  <si>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</si>
  <si>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</si>
  <si>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</si>
  <si>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</si>
  <si>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</si>
  <si>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</si>
  <si>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</si>
  <si>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</si>
  <si>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</si>
  <si>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</si>
  <si>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</si>
  <si>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</si>
  <si>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</si>
  <si>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</si>
  <si>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</si>
  <si>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</si>
  <si>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</si>
  <si>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</si>
  <si>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</si>
  <si>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</si>
  <si>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</si>
  <si>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</si>
  <si>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</si>
  <si>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</si>
  <si>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</si>
  <si>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</si>
  <si>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</si>
  <si>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</si>
  <si>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</si>
  <si>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</si>
  <si>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</si>
  <si>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</si>
  <si>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</si>
  <si>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</si>
  <si>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</si>
  <si>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</si>
  <si>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</si>
  <si>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</si>
  <si>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</si>
  <si>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</si>
  <si>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</si>
  <si>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</si>
  <si>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</si>
  <si>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</si>
  <si>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</si>
  <si>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</si>
  <si>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</si>
  <si>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</si>
  <si>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</si>
  <si>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</si>
  <si>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</si>
  <si>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</si>
  <si>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</si>
  <si>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</si>
  <si>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</si>
  <si>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</si>
  <si>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</si>
  <si>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</si>
  <si>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</si>
  <si>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</si>
  <si>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</si>
  <si>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</si>
  <si>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</si>
  <si>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</si>
  <si>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</si>
  <si>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</si>
  <si>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</si>
  <si>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</si>
  <si>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</si>
  <si>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</si>
  <si>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</si>
  <si>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</si>
  <si>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</si>
  <si>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</si>
  <si>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</si>
  <si>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</si>
  <si>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</si>
  <si>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</si>
  <si>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</si>
  <si>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</si>
  <si>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</si>
  <si>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</si>
  <si>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</si>
  <si>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</si>
  <si>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</si>
  <si>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</si>
  <si>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</si>
  <si>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</si>
  <si>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</si>
  <si>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</si>
  <si>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</si>
  <si>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</si>
  <si>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</si>
  <si>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</si>
  <si>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</si>
  <si>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</si>
  <si>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</si>
  <si>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</si>
  <si>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</si>
  <si>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</si>
  <si>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</si>
  <si>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</si>
  <si>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</si>
  <si>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</si>
  <si>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</si>
  <si>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</si>
  <si>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</si>
  <si>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</si>
  <si>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</si>
  <si>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</si>
  <si>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</si>
  <si>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</si>
  <si>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</si>
  <si>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</si>
  <si>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</si>
  <si>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</si>
  <si>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</si>
  <si>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</si>
  <si>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</si>
  <si>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</si>
  <si>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</si>
  <si>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</si>
  <si>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</si>
  <si>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</si>
  <si>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</si>
  <si>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</si>
  <si>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</si>
  <si>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</si>
  <si>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</si>
  <si>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</si>
  <si>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</si>
  <si>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</si>
  <si>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</si>
  <si>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</si>
  <si>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</si>
  <si>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</si>
  <si>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</si>
  <si>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</si>
  <si>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</si>
  <si>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</si>
  <si>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</si>
  <si>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</si>
  <si>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</si>
  <si>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</si>
  <si>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</si>
  <si>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</si>
  <si>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</si>
  <si>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</si>
  <si>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</si>
  <si>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</si>
  <si>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</si>
  <si>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</si>
  <si>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</si>
  <si>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</si>
  <si>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</si>
  <si>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</si>
  <si>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</si>
  <si>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</si>
  <si>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</si>
  <si>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</si>
  <si>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</si>
  <si>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</si>
  <si>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</si>
  <si>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</si>
  <si>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</si>
  <si>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</si>
  <si>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</si>
  <si>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</si>
  <si>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</si>
  <si>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</si>
  <si>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</si>
  <si>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</si>
  <si>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</si>
  <si>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</si>
  <si>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</si>
  <si>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</si>
  <si>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</si>
  <si>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</si>
  <si>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</si>
  <si>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</si>
  <si>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</si>
  <si>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</si>
  <si>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</si>
  <si>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</si>
  <si>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</si>
  <si>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</si>
  <si>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</si>
  <si>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</si>
  <si>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</si>
  <si>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</si>
  <si>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</si>
  <si>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</si>
  <si>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</si>
  <si>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</si>
  <si>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</si>
  <si>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</si>
  <si>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</si>
  <si>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</si>
  <si>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</si>
  <si>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</si>
  <si>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</si>
  <si>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</si>
  <si>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</si>
  <si>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</si>
  <si>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</si>
  <si>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</si>
  <si>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</si>
  <si>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</si>
  <si>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</si>
  <si>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</si>
  <si>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</si>
  <si>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</si>
  <si>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</si>
  <si>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</si>
  <si>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</si>
  <si>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</si>
  <si>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</si>
  <si>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</si>
  <si>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</si>
  <si>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</si>
  <si>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</si>
  <si>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</si>
  <si>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</si>
  <si>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</si>
  <si>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</si>
  <si>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</si>
  <si>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</si>
  <si>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</si>
  <si>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</si>
  <si>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</si>
  <si>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</si>
  <si>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</si>
  <si>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</si>
  <si>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</si>
  <si>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</si>
  <si>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</si>
  <si>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</si>
  <si>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</si>
  <si>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</si>
  <si>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</si>
  <si>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</si>
  <si>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</si>
  <si>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</si>
  <si>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</si>
  <si>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</si>
  <si>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</si>
  <si>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</si>
  <si>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</si>
  <si>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</si>
  <si>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</si>
  <si>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</si>
  <si>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</si>
  <si>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</si>
  <si>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</si>
  <si>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</si>
  <si>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</si>
  <si>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</si>
  <si>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</si>
  <si>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</si>
  <si>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</si>
  <si>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</si>
  <si>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</si>
  <si>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</si>
  <si>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</si>
  <si>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</si>
  <si>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</si>
  <si>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</si>
  <si>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</si>
  <si>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</si>
  <si>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</si>
  <si>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</si>
  <si>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</si>
  <si>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</si>
  <si>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</si>
  <si>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</si>
  <si>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</si>
  <si>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</si>
  <si>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</si>
  <si>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</si>
  <si>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</si>
  <si>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</si>
  <si>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</si>
  <si>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</si>
  <si>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</si>
  <si>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</si>
  <si>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</si>
  <si>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</si>
  <si>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</si>
  <si>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</si>
  <si>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</si>
  <si>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</si>
  <si>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</si>
  <si>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</si>
  <si>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</si>
  <si>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</si>
  <si>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</si>
  <si>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</si>
  <si>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</si>
  <si>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</si>
  <si>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</si>
  <si>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</si>
  <si>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</si>
  <si>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</si>
  <si>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</si>
  <si>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</si>
  <si>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</si>
  <si>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</si>
  <si>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</si>
  <si>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</si>
  <si>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</si>
  <si>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</si>
  <si>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</si>
  <si>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</si>
  <si>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</si>
  <si>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</si>
  <si>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</si>
  <si>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</si>
  <si>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</si>
  <si>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</si>
  <si>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</si>
  <si>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</si>
  <si>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</si>
  <si>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</si>
  <si>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</si>
  <si>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</si>
  <si>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</si>
  <si>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</si>
  <si>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</si>
  <si>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</si>
  <si>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</si>
  <si>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</si>
  <si>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</si>
  <si>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</si>
  <si>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</si>
  <si>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</si>
  <si>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</si>
  <si>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</si>
  <si>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</si>
  <si>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</si>
  <si>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</si>
  <si>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</si>
  <si>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</si>
  <si>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</si>
  <si>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</si>
  <si>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</si>
  <si>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</si>
  <si>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</si>
  <si>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</si>
  <si>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</si>
  <si>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</si>
  <si>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</si>
  <si>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</si>
  <si>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</si>
  <si>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</si>
  <si>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</si>
  <si>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</si>
  <si>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</si>
  <si>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</si>
  <si>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</si>
  <si>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</si>
  <si>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</si>
  <si>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</si>
  <si>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</si>
  <si>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</si>
  <si>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</si>
  <si>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</si>
  <si>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</si>
  <si>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</si>
  <si>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</si>
  <si>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</si>
  <si>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</si>
  <si>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</si>
  <si>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</si>
  <si>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</si>
  <si>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</si>
  <si>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</si>
  <si>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</si>
  <si>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</si>
  <si>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</si>
  <si>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</si>
  <si>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</si>
  <si>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</si>
  <si>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</si>
  <si>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</si>
  <si>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</si>
  <si>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</si>
  <si>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</si>
  <si>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</si>
  <si>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</si>
  <si>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</si>
  <si>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</si>
  <si>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</si>
  <si>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</si>
  <si>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</si>
  <si>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</si>
  <si>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</si>
  <si>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</si>
  <si>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</si>
  <si>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</si>
  <si>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</si>
  <si>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</si>
  <si>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</si>
  <si>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</si>
  <si>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</si>
  <si>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</si>
  <si>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</si>
  <si>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</si>
  <si>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</si>
  <si>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</si>
  <si>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</si>
  <si>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</si>
  <si>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</si>
  <si>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</si>
  <si>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</si>
  <si>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</si>
  <si>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</si>
  <si>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</si>
  <si>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</si>
  <si>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</si>
  <si>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</si>
  <si>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</si>
  <si>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</si>
  <si>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</si>
  <si>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</si>
  <si>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</si>
  <si>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</si>
  <si>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</si>
  <si>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</si>
  <si>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</si>
  <si>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</si>
  <si>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</si>
  <si>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</si>
  <si>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</si>
  <si>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</si>
  <si>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</si>
  <si>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</si>
  <si>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</si>
  <si>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</si>
  <si>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</si>
  <si>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</si>
  <si>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</si>
  <si>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</si>
  <si>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</si>
  <si>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</si>
  <si>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</si>
  <si>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</si>
  <si>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</si>
  <si>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</si>
  <si>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</si>
  <si>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</si>
  <si>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</si>
  <si>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</si>
  <si>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</si>
  <si>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</si>
  <si>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</si>
  <si>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</si>
  <si>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</si>
  <si>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</si>
  <si>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</si>
  <si>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</si>
  <si>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</si>
  <si>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</si>
  <si>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</si>
  <si>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</si>
  <si>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</si>
  <si>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</si>
  <si>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</si>
  <si>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</si>
  <si>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</si>
  <si>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</si>
  <si>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</si>
  <si>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</si>
  <si>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</si>
  <si>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</si>
  <si>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</si>
  <si>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</si>
  <si>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</si>
  <si>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</si>
  <si>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</si>
  <si>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</si>
  <si>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</si>
  <si>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</si>
  <si>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</si>
  <si>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</si>
  <si>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</si>
  <si>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</si>
  <si>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</si>
  <si>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</si>
  <si>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</si>
  <si>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</si>
  <si>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</si>
  <si>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</si>
  <si>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</si>
  <si>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</si>
  <si>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</si>
  <si>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</si>
  <si>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</si>
  <si>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</si>
  <si>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</si>
  <si>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</si>
  <si>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</si>
  <si>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</si>
  <si>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</si>
  <si>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</si>
  <si>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</si>
  <si>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</si>
  <si>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</si>
  <si>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</si>
  <si>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</si>
  <si>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</si>
  <si>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</si>
  <si>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</si>
  <si>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</si>
  <si>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</si>
  <si>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</si>
  <si>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</si>
  <si>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</si>
  <si>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</si>
  <si>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</si>
  <si>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</si>
  <si>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</si>
  <si>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</si>
  <si>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</si>
  <si>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</si>
  <si>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</si>
  <si>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</si>
  <si>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</si>
  <si>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</si>
  <si>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</si>
  <si>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</si>
  <si>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</si>
  <si>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</si>
  <si>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</si>
  <si>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</si>
  <si>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</si>
  <si>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</si>
  <si>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</si>
  <si>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</si>
  <si>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</si>
  <si>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</si>
  <si>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</si>
  <si>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</si>
  <si>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</si>
  <si>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</si>
  <si>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</si>
  <si>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</si>
  <si>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</si>
  <si>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</si>
  <si>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</si>
  <si>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</si>
  <si>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</si>
  <si>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</si>
  <si>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</si>
  <si>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</si>
  <si>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</si>
  <si>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</si>
  <si>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</si>
  <si>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</si>
  <si>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</si>
  <si>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</si>
  <si>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</si>
  <si>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</si>
  <si>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</si>
  <si>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</si>
  <si>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</si>
  <si>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</si>
  <si>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</si>
  <si>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</si>
  <si>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</si>
  <si>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</si>
  <si>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</si>
  <si>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</si>
  <si>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</si>
  <si>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</si>
  <si>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</si>
  <si>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</si>
  <si>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</si>
  <si>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</si>
  <si>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</si>
  <si>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</si>
  <si>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</si>
  <si>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</si>
  <si>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</si>
  <si>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</si>
  <si>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</si>
  <si>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</si>
  <si>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</si>
  <si>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</si>
  <si>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</si>
  <si>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</si>
  <si>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</si>
  <si>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</si>
  <si>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</si>
  <si>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</si>
  <si>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</si>
  <si>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</si>
  <si>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</si>
  <si>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</si>
  <si>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</si>
  <si>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</si>
  <si>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</si>
  <si>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</si>
  <si>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</si>
  <si>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</si>
  <si>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</si>
  <si>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</si>
  <si>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</si>
  <si>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</si>
  <si>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</si>
  <si>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</si>
  <si>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</si>
  <si>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</si>
  <si>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</si>
  <si>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</si>
  <si>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</si>
  <si>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</si>
  <si>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</si>
  <si>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</si>
  <si>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</si>
  <si>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</si>
  <si>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</si>
  <si>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</si>
  <si>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</si>
  <si>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</si>
  <si>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</si>
  <si>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</si>
  <si>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</si>
  <si>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</si>
  <si>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</si>
  <si>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</si>
  <si>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</si>
  <si>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</si>
  <si>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</si>
  <si>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</si>
  <si>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</si>
  <si>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</si>
  <si>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</si>
  <si>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</si>
  <si>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</si>
  <si>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</si>
  <si>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</si>
  <si>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</si>
  <si>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</si>
  <si>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</si>
  <si>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</si>
  <si>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</si>
  <si>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</si>
  <si>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</si>
  <si>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</si>
  <si>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</si>
  <si>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</si>
  <si>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</si>
  <si>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</si>
  <si>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</si>
  <si>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</si>
  <si>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</si>
  <si>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</si>
  <si>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</si>
  <si>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</si>
  <si>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</si>
  <si>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</si>
  <si>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</si>
  <si>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</si>
  <si>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</si>
  <si>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</si>
  <si>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</si>
  <si>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</si>
  <si>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</si>
  <si>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</si>
  <si>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</si>
  <si>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</si>
  <si>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</si>
  <si>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</si>
  <si>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</si>
  <si>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</si>
  <si>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</si>
  <si>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</si>
  <si>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</si>
  <si>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</si>
  <si>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</si>
  <si>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</si>
  <si>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</si>
  <si>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</si>
  <si>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</si>
  <si>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</si>
  <si>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</si>
  <si>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</si>
  <si>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</si>
  <si>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</si>
  <si>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</si>
  <si>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</si>
  <si>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</si>
  <si>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</si>
  <si>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</si>
  <si>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</si>
  <si>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</si>
  <si>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</si>
  <si>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</si>
  <si>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</si>
  <si>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</si>
  <si>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</si>
  <si>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</si>
  <si>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</si>
  <si>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</si>
  <si>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</si>
  <si>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</si>
  <si>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</si>
  <si>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</si>
  <si>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</si>
  <si>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</si>
  <si>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</si>
  <si>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</si>
  <si>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</si>
  <si>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</si>
  <si>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</si>
  <si>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</si>
  <si>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</si>
  <si>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</si>
  <si>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</si>
  <si>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</si>
  <si>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</si>
  <si>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</si>
  <si>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</si>
  <si>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</si>
  <si>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</si>
  <si>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</si>
  <si>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</si>
  <si>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</si>
  <si>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</si>
  <si>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</si>
  <si>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</si>
  <si>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</si>
  <si>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</si>
  <si>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</si>
  <si>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</si>
  <si>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</si>
  <si>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</si>
  <si>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</si>
  <si>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</si>
  <si>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</si>
  <si>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</si>
  <si>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</si>
  <si>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</si>
  <si>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</si>
  <si>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</si>
  <si>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</si>
  <si>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</si>
  <si>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</si>
  <si>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</si>
  <si>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</si>
  <si>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</si>
  <si>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</si>
  <si>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</si>
  <si>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</si>
  <si>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</si>
  <si>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</si>
  <si>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</si>
  <si>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</si>
  <si>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</si>
  <si>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</si>
  <si>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</si>
  <si>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</si>
  <si>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</si>
  <si>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</si>
  <si>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</si>
  <si>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</si>
  <si>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</si>
  <si>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</si>
  <si>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</si>
  <si>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</si>
  <si>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</si>
  <si>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</si>
  <si>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</si>
  <si>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</si>
  <si>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</si>
  <si>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</si>
  <si>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</si>
  <si>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</si>
  <si>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</si>
  <si>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</si>
  <si>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</si>
  <si>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</si>
  <si>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</si>
  <si>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</si>
  <si>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</si>
  <si>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</si>
  <si>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</si>
  <si>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</si>
  <si>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</si>
  <si>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</si>
  <si>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</si>
  <si>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</si>
  <si>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</si>
  <si>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</si>
  <si>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</si>
  <si>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</si>
  <si>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</si>
  <si>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</si>
  <si>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</si>
  <si>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</si>
  <si>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</si>
  <si>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</si>
  <si>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</si>
  <si>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</si>
  <si>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</si>
  <si>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</si>
  <si>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</si>
  <si>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</si>
  <si>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</si>
  <si>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</si>
  <si>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</si>
  <si>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</si>
  <si>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</si>
  <si>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</si>
  <si>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</si>
  <si>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</si>
  <si>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</si>
  <si>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</si>
  <si>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</si>
  <si>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</si>
  <si>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</si>
  <si>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</si>
  <si>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</si>
  <si>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</si>
  <si>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</si>
  <si>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</si>
  <si>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</si>
  <si>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</si>
  <si>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</si>
  <si>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</si>
  <si>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</si>
  <si>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</si>
  <si>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</si>
  <si>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</si>
  <si>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</si>
  <si>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</si>
  <si>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</si>
  <si>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</si>
  <si>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</si>
  <si>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</si>
  <si>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</si>
  <si>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</si>
  <si>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</si>
  <si>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</si>
  <si>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</si>
  <si>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</si>
  <si>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</si>
  <si>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</si>
  <si>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</si>
  <si>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</si>
  <si>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</si>
  <si>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</si>
  <si>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</si>
  <si>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</si>
  <si>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</si>
  <si>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</si>
  <si>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</si>
  <si>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</si>
  <si>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</si>
  <si>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</si>
  <si>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</si>
  <si>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</si>
  <si>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</si>
  <si>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</si>
  <si>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</si>
  <si>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</si>
  <si>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</si>
  <si>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</si>
  <si>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</si>
  <si>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</si>
  <si>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</si>
  <si>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</si>
  <si>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</si>
  <si>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</si>
  <si>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</si>
  <si>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</si>
  <si>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</si>
  <si>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</si>
  <si>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</si>
  <si>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</si>
  <si>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</si>
  <si>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</si>
  <si>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</si>
  <si>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</si>
  <si>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</si>
  <si>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</si>
  <si>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</si>
  <si>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</si>
  <si>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</si>
  <si>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</si>
  <si>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</si>
  <si>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</si>
  <si>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</si>
  <si>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</si>
  <si>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</si>
  <si>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</si>
  <si>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</si>
  <si>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</si>
  <si>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</si>
  <si>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</si>
  <si>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</si>
  <si>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</si>
  <si>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</si>
  <si>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</si>
  <si>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</si>
  <si>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</si>
  <si>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</si>
  <si>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</si>
  <si>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</si>
  <si>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</si>
  <si>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</si>
  <si>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</si>
  <si>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</si>
  <si>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</si>
  <si>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</si>
  <si>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</si>
  <si>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</si>
  <si>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</si>
  <si>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</si>
  <si>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</si>
  <si>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</si>
  <si>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</si>
  <si>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</si>
  <si>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</si>
  <si>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</si>
  <si>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</si>
  <si>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</si>
  <si>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</si>
  <si>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</si>
  <si>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</si>
  <si>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</si>
  <si>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</si>
  <si>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</si>
  <si>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</si>
  <si>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</si>
  <si>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</si>
  <si>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</si>
  <si>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</si>
  <si>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</si>
  <si>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</si>
  <si>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</si>
  <si>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</si>
  <si>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</si>
  <si>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</si>
  <si>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</si>
  <si>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</si>
  <si>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</si>
  <si>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</si>
  <si>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</si>
  <si>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</si>
  <si>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</si>
  <si>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</si>
  <si>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</si>
  <si>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</si>
  <si>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</si>
  <si>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</si>
  <si>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</si>
  <si>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</si>
  <si>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</si>
  <si>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</si>
  <si>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</si>
  <si>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</si>
  <si>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</si>
  <si>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</si>
  <si>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</si>
  <si>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</si>
  <si>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</si>
  <si>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</si>
  <si>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</si>
  <si>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</si>
  <si>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</si>
  <si>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</si>
  <si>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</si>
  <si>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</si>
  <si>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</si>
  <si>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</si>
  <si>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</si>
  <si>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</si>
  <si>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</si>
  <si>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</si>
  <si>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</si>
  <si>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</si>
  <si>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</si>
  <si>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</si>
  <si>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</si>
  <si>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</si>
  <si>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</si>
  <si>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</si>
  <si>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</si>
  <si>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</si>
  <si>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</si>
  <si>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</si>
  <si>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</si>
  <si>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</si>
  <si>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</si>
  <si>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</si>
  <si>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</si>
  <si>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</si>
  <si>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</si>
  <si>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</si>
  <si>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</si>
  <si>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</si>
  <si>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</si>
  <si>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</si>
  <si>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</si>
  <si>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</si>
  <si>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</si>
  <si>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</si>
  <si>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</si>
  <si>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</si>
  <si>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</si>
  <si>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</si>
  <si>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</si>
  <si>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</si>
  <si>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</si>
  <si>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</si>
  <si>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</si>
  <si>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</si>
  <si>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</si>
  <si>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</si>
  <si>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</si>
  <si>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</si>
  <si>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</si>
  <si>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</si>
  <si>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</si>
  <si>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</si>
  <si>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</si>
  <si>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</si>
  <si>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</si>
  <si>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</si>
  <si>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</si>
  <si>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</si>
  <si>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</si>
  <si>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</si>
  <si>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</si>
  <si>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</si>
  <si>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</si>
  <si>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</si>
  <si>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</si>
  <si>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</si>
  <si>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</si>
  <si>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</si>
  <si>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</si>
  <si>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</si>
  <si>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</si>
  <si>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</si>
  <si>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</si>
  <si>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</si>
  <si>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</si>
  <si>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</si>
  <si>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</si>
  <si>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</si>
  <si>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</si>
  <si>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</si>
  <si>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</si>
  <si>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</si>
  <si>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</si>
  <si>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</si>
  <si>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</si>
  <si>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</si>
  <si>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</si>
  <si>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</si>
  <si>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</si>
  <si>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</si>
  <si>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</si>
  <si>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</si>
  <si>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</si>
  <si>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</si>
  <si>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</si>
  <si>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</si>
  <si>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</si>
  <si>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</si>
  <si>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</si>
  <si>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</si>
  <si>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</si>
  <si>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</si>
  <si>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</si>
  <si>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</si>
  <si>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</si>
  <si>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</si>
  <si>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</si>
  <si>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</si>
  <si>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</si>
  <si>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</si>
  <si>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</si>
  <si>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</si>
  <si>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</si>
  <si>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</si>
  <si>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</si>
  <si>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</si>
  <si>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</si>
  <si>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</si>
  <si>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</si>
  <si>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</si>
  <si>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</si>
  <si>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</si>
  <si>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</si>
  <si>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</si>
  <si>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</si>
  <si>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</si>
  <si>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</si>
  <si>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</si>
  <si>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</si>
  <si>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</si>
  <si>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</si>
  <si>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</si>
  <si>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</si>
  <si>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</si>
  <si>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</si>
  <si>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</si>
  <si>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</si>
  <si>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</si>
  <si>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</si>
  <si>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</si>
  <si>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</si>
  <si>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</si>
  <si>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</si>
  <si>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</si>
  <si>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</si>
  <si>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</si>
  <si>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</si>
  <si>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</si>
  <si>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</si>
  <si>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</si>
  <si>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</si>
  <si>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</si>
  <si>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</si>
  <si>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</si>
  <si>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</si>
  <si>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</si>
  <si>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</si>
  <si>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</si>
  <si>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</si>
  <si>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</si>
  <si>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</si>
  <si>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</si>
  <si>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</si>
  <si>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</si>
  <si>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</si>
  <si>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</si>
  <si>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</si>
  <si>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</si>
  <si>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</si>
  <si>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</si>
  <si>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</si>
  <si>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</si>
  <si>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</si>
  <si>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</si>
  <si>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</si>
  <si>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</si>
  <si>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</si>
  <si>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</si>
  <si>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</si>
  <si>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</si>
  <si>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</si>
  <si>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</si>
  <si>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</si>
  <si>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</si>
  <si>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</si>
  <si>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</si>
  <si>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</si>
  <si>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</si>
  <si>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</si>
  <si>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</si>
  <si>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</si>
  <si>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</si>
  <si>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</si>
  <si>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</si>
  <si>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</si>
  <si>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</si>
  <si>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</si>
  <si>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</si>
  <si>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</si>
  <si>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</si>
  <si>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</si>
  <si>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</si>
  <si>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</si>
  <si>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</si>
  <si>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</si>
  <si>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</si>
  <si>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</si>
  <si>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</si>
  <si>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</si>
  <si>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</si>
  <si>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</si>
  <si>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</si>
  <si>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</si>
  <si>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</si>
  <si>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</si>
  <si>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</si>
  <si>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</si>
  <si>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</si>
  <si>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</si>
  <si>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</si>
  <si>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</si>
  <si>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</si>
  <si>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</si>
  <si>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</si>
  <si>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</si>
  <si>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</si>
  <si>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</si>
  <si>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</si>
  <si>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</si>
  <si>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</si>
  <si>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</si>
  <si>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</si>
  <si>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</si>
  <si>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</si>
  <si>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</si>
  <si>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</si>
  <si>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</si>
  <si>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</si>
  <si>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</si>
  <si>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</si>
  <si>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</si>
  <si>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</si>
  <si>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</si>
  <si>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</si>
  <si>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</si>
  <si>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</si>
  <si>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</si>
  <si>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</si>
  <si>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</si>
  <si>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</si>
  <si>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</si>
  <si>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</si>
  <si>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</si>
  <si>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</si>
  <si>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</si>
  <si>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</si>
  <si>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</si>
  <si>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</si>
  <si>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</si>
  <si>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</si>
  <si>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</si>
  <si>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</si>
  <si>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</si>
  <si>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</si>
  <si>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</si>
  <si>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</si>
  <si>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</si>
  <si>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</si>
  <si>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</si>
  <si>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</si>
  <si>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</si>
  <si>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</si>
  <si>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</si>
  <si>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</si>
  <si>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</si>
  <si>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</si>
  <si>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</si>
  <si>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</si>
  <si>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</si>
  <si>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</si>
  <si>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</si>
  <si>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</si>
  <si>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</si>
  <si>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</si>
  <si>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</si>
  <si>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</si>
  <si>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</si>
  <si>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</si>
  <si>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</si>
  <si>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</si>
  <si>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</si>
  <si>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</si>
  <si>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</si>
  <si>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</si>
  <si>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</si>
  <si>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</si>
  <si>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</si>
  <si>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</si>
  <si>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</si>
  <si>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</si>
  <si>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</si>
  <si>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</si>
  <si>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</si>
  <si>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</si>
  <si>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</si>
  <si>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</si>
  <si>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</si>
  <si>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</si>
  <si>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</si>
  <si>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</si>
  <si>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</si>
  <si>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</si>
  <si>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</si>
  <si>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</si>
  <si>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</si>
  <si>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</si>
  <si>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</si>
  <si>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</si>
  <si>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</si>
  <si>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</si>
  <si>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</si>
  <si>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</si>
  <si>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</si>
  <si>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</si>
  <si>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</si>
  <si>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</si>
  <si>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</si>
  <si>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</si>
  <si>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</si>
  <si>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</si>
  <si>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</si>
  <si>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</si>
  <si>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</si>
  <si>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</si>
  <si>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</si>
  <si>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</si>
  <si>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</si>
  <si>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</si>
  <si>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</si>
  <si>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</si>
  <si>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</si>
  <si>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</si>
  <si>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</si>
  <si>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</si>
  <si>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</si>
  <si>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</si>
  <si>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</si>
  <si>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</si>
  <si>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</si>
  <si>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</si>
  <si>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</si>
  <si>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</si>
  <si>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</si>
  <si>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</si>
  <si>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</si>
  <si>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</si>
  <si>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</si>
  <si>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</si>
  <si>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</si>
  <si>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</si>
  <si>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</si>
  <si>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</si>
  <si>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</si>
  <si>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</si>
  <si>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</si>
  <si>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</si>
  <si>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</si>
  <si>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</si>
  <si>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</si>
  <si>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</si>
  <si>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</si>
  <si>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</si>
  <si>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</si>
  <si>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</si>
  <si>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</si>
  <si>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</si>
  <si>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</si>
  <si>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</si>
  <si>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</si>
  <si>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</si>
  <si>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</si>
  <si>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</si>
  <si>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</si>
  <si>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</si>
  <si>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</si>
  <si>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</si>
  <si>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</si>
  <si>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</si>
  <si>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</si>
  <si>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</si>
  <si>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</si>
  <si>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</si>
  <si>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</si>
  <si>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</si>
  <si>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</si>
  <si>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</si>
  <si>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</si>
  <si>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</si>
  <si>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</si>
  <si>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</si>
  <si>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</si>
  <si>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</si>
  <si>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</si>
  <si>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</si>
  <si>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</si>
  <si>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</si>
  <si>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</si>
  <si>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</si>
  <si>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</si>
  <si>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</si>
  <si>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</si>
  <si>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</si>
  <si>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</si>
  <si>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</si>
  <si>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</si>
  <si>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</si>
  <si>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</si>
  <si>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</si>
  <si>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</si>
  <si>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</si>
  <si>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</si>
  <si>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</si>
  <si>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</si>
  <si>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</si>
  <si>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</si>
  <si>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</si>
  <si>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</si>
  <si>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</si>
  <si>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</si>
  <si>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</si>
  <si>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</si>
  <si>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</si>
  <si>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</si>
  <si>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</si>
  <si>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</si>
  <si>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</si>
  <si>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</si>
  <si>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</si>
  <si>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</si>
  <si>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</si>
  <si>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</si>
  <si>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</si>
  <si>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</si>
  <si>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</si>
  <si>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</si>
  <si>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</si>
  <si>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</si>
  <si>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</si>
  <si>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</si>
  <si>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</si>
  <si>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</si>
  <si>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</si>
  <si>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</si>
  <si>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</si>
  <si>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</si>
  <si>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</si>
  <si>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</si>
  <si>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</si>
  <si>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</si>
  <si>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</si>
  <si>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</si>
  <si>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</si>
  <si>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</si>
  <si>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</si>
  <si>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</si>
  <si>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</si>
  <si>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</si>
  <si>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</si>
  <si>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</si>
  <si>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</si>
  <si>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</si>
  <si>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</si>
  <si>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</si>
  <si>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</si>
  <si>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</si>
  <si>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</si>
  <si>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</si>
  <si>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</si>
  <si>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</si>
  <si>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</si>
  <si>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</si>
  <si>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</si>
  <si>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</si>
  <si>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</si>
  <si>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</si>
  <si>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</si>
  <si>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</si>
  <si>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</si>
  <si>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</si>
  <si>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</si>
  <si>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</si>
  <si>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</si>
  <si>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</si>
  <si>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</si>
  <si>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</si>
  <si>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</si>
  <si>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</si>
  <si>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</si>
  <si>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</si>
  <si>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</si>
  <si>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</si>
  <si>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</si>
  <si>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</si>
  <si>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</si>
  <si>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</si>
  <si>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</si>
  <si>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</si>
  <si>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</si>
  <si>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</si>
  <si>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</si>
  <si>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</si>
  <si>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</si>
  <si>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</si>
  <si>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</si>
  <si>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</si>
  <si>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</si>
  <si>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</si>
  <si>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</si>
  <si>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</si>
  <si>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</si>
  <si>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</si>
  <si>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</si>
  <si>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</si>
  <si>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</si>
  <si>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</si>
  <si>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</si>
  <si>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</si>
  <si>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</si>
  <si>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</si>
  <si>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</si>
  <si>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</si>
  <si>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</si>
  <si>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</si>
  <si>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</si>
  <si>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</si>
  <si>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</si>
  <si>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</si>
  <si>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</si>
  <si>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</si>
  <si>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</si>
  <si>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</si>
  <si>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</si>
  <si>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</si>
  <si>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</si>
  <si>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</si>
  <si>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</si>
  <si>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</si>
  <si>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</si>
  <si>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</si>
  <si>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</si>
  <si>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</si>
  <si>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</si>
  <si>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</si>
  <si>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</si>
  <si>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</si>
  <si>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</si>
  <si>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</si>
  <si>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</si>
  <si>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</si>
  <si>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</si>
  <si>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</si>
  <si>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</si>
  <si>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</si>
  <si>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</si>
  <si>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</si>
  <si>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</si>
  <si>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</si>
  <si>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</si>
  <si>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</si>
  <si>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</si>
  <si>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</si>
  <si>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</si>
  <si>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</si>
  <si>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</si>
  <si>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</si>
  <si>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</si>
  <si>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</si>
  <si>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</si>
  <si>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</si>
  <si>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</si>
  <si>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</si>
  <si>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</si>
  <si>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</si>
  <si>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</si>
  <si>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</si>
  <si>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</si>
  <si>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</si>
  <si>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</si>
  <si>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</si>
  <si>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</si>
  <si>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</si>
  <si>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</si>
  <si>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</si>
  <si>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</si>
  <si>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</si>
  <si>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</si>
  <si>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</si>
  <si>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</si>
  <si>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</si>
  <si>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</si>
  <si>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</si>
  <si>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</si>
  <si>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</si>
  <si>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</si>
  <si>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</si>
  <si>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</si>
  <si>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</si>
  <si>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</si>
  <si>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</si>
  <si>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</si>
  <si>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</si>
  <si>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</si>
  <si>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</si>
  <si>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</si>
  <si>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</si>
  <si>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</si>
  <si>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</si>
  <si>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</si>
  <si>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</si>
  <si>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</si>
  <si>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</si>
  <si>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</si>
  <si>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</si>
  <si>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</si>
  <si>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</si>
  <si>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</si>
  <si>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</si>
  <si>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</si>
  <si>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</si>
  <si>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</si>
  <si>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</si>
  <si>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</si>
  <si>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</si>
  <si>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</si>
  <si>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</si>
  <si>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</si>
  <si>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</si>
  <si>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</si>
  <si>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</si>
  <si>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</si>
  <si>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</si>
  <si>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</si>
  <si>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</si>
  <si>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</si>
  <si>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</si>
  <si>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</si>
  <si>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</si>
  <si>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</si>
  <si>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</si>
  <si>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</si>
  <si>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</si>
  <si>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</si>
  <si>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</si>
  <si>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</si>
  <si>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</si>
  <si>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</si>
  <si>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</si>
  <si>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</si>
  <si>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</si>
  <si>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</si>
  <si>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</si>
  <si>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</si>
  <si>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</si>
  <si>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</si>
  <si>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</si>
  <si>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</si>
  <si>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</si>
  <si>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</si>
  <si>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</si>
  <si>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</si>
  <si>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</si>
  <si>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</si>
  <si>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</si>
  <si>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</si>
  <si>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</si>
  <si>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</si>
  <si>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</si>
  <si>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</si>
  <si>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</si>
  <si>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</si>
  <si>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</si>
  <si>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</si>
  <si>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</si>
  <si>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</si>
  <si>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</si>
  <si>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</si>
  <si>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</si>
  <si>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</si>
  <si>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</si>
  <si>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</si>
  <si>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</si>
  <si>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</si>
  <si>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</si>
  <si>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</si>
  <si>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</si>
  <si>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</si>
  <si>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</si>
  <si>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</si>
  <si>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</si>
  <si>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</si>
  <si>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</si>
  <si>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</si>
  <si>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</si>
  <si>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</si>
  <si>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</si>
  <si>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</si>
  <si>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</si>
  <si>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</si>
  <si>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</si>
  <si>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</si>
  <si>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</si>
  <si>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</si>
  <si>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</si>
  <si>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</si>
  <si>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</si>
  <si>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</si>
  <si>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</si>
  <si>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</si>
  <si>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</si>
  <si>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</si>
  <si>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</si>
  <si>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</si>
  <si>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</si>
  <si>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</si>
  <si>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</si>
  <si>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</si>
  <si>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</si>
  <si>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</si>
  <si>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</si>
  <si>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</si>
  <si>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</si>
  <si>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</si>
  <si>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</si>
  <si>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</si>
  <si>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</si>
  <si>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</si>
  <si>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</si>
  <si>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</si>
  <si>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</si>
  <si>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</si>
  <si>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</si>
  <si>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</si>
  <si>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</si>
  <si>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</si>
  <si>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</si>
  <si>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</si>
  <si>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</si>
  <si>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</si>
  <si>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</si>
  <si>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</si>
  <si>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</si>
  <si>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</si>
  <si>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</si>
  <si>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</si>
  <si>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</si>
  <si>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</si>
  <si>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</si>
  <si>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</si>
  <si>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</si>
  <si>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</si>
  <si>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</si>
  <si>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</si>
  <si>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</si>
  <si>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</si>
  <si>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</si>
  <si>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</si>
  <si>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</si>
  <si>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</si>
  <si>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</si>
  <si>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</si>
  <si>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</si>
  <si>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</si>
  <si>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</si>
  <si>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</si>
  <si>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</si>
  <si>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</si>
  <si>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</si>
  <si>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</si>
  <si>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</si>
  <si>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</si>
  <si>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</si>
  <si>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</si>
  <si>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</si>
  <si>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</si>
  <si>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</si>
  <si>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</si>
  <si>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</si>
  <si>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</si>
  <si>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</si>
  <si>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</si>
  <si>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</si>
  <si>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</si>
  <si>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</si>
  <si>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</si>
  <si>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</si>
  <si>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</si>
  <si>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</si>
  <si>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</si>
  <si>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</si>
  <si>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</si>
  <si>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</si>
  <si>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</si>
  <si>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</si>
  <si>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</si>
  <si>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</si>
  <si>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</si>
  <si>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</si>
  <si>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</si>
  <si>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</si>
  <si>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</si>
  <si>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</si>
  <si>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</si>
  <si>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</si>
  <si>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</si>
  <si>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</si>
  <si>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</si>
  <si>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</si>
  <si>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</si>
  <si>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</si>
  <si>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</si>
  <si>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</si>
  <si>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</si>
  <si>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</si>
  <si>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</si>
  <si>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</si>
  <si>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</si>
  <si>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</si>
  <si>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</si>
  <si>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</si>
  <si>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</si>
  <si>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</si>
  <si>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</si>
  <si>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</si>
  <si>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</si>
  <si>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</si>
  <si>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</si>
  <si>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</si>
  <si>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</si>
  <si>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</si>
  <si>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</si>
  <si>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</si>
  <si>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</si>
  <si>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</si>
  <si>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</si>
  <si>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</si>
  <si>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</si>
  <si>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</si>
  <si>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</si>
  <si>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</si>
  <si>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</si>
  <si>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</si>
  <si>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</si>
  <si>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</si>
  <si>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</si>
  <si>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</si>
  <si>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</si>
  <si>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</si>
  <si>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</si>
  <si>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</si>
  <si>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</si>
  <si>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</si>
  <si>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</si>
  <si>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</si>
  <si>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</si>
  <si>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</si>
  <si>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</si>
  <si>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</si>
  <si>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</si>
  <si>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</si>
  <si>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</si>
  <si>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</si>
  <si>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</si>
  <si>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</si>
  <si>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</si>
  <si>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</si>
  <si>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</si>
  <si>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</si>
  <si>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</si>
  <si>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</si>
  <si>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</si>
  <si>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</si>
  <si>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</si>
  <si>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</si>
  <si>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</si>
  <si>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</si>
  <si>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</si>
  <si>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</si>
  <si>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</si>
  <si>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</si>
  <si>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</si>
  <si>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</si>
  <si>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</si>
  <si>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</si>
  <si>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</si>
  <si>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</si>
  <si>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</si>
  <si>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</si>
  <si>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</si>
  <si>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</si>
  <si>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</si>
  <si>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</si>
  <si>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</si>
  <si>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</si>
  <si>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</si>
  <si>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</si>
  <si>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</si>
  <si>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</si>
  <si>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</si>
  <si>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</si>
  <si>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</si>
  <si>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</si>
  <si>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</si>
  <si>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</si>
  <si>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</si>
  <si>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</si>
  <si>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</si>
  <si>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</si>
  <si>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</si>
  <si>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</si>
  <si>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</si>
  <si>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</si>
  <si>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</si>
  <si>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</si>
  <si>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</si>
  <si>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</si>
  <si>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</si>
  <si>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</si>
  <si>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</si>
  <si>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</si>
  <si>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</si>
  <si>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</si>
  <si>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</si>
  <si>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</si>
  <si>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</si>
  <si>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</si>
  <si>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</si>
  <si>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</si>
  <si>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</si>
  <si>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</si>
  <si>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</si>
  <si>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</si>
  <si>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</si>
  <si>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</si>
  <si>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</si>
  <si>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</si>
  <si>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</si>
  <si>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</si>
  <si>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</si>
  <si>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</si>
  <si>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</si>
  <si>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</si>
  <si>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</si>
  <si>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</si>
  <si>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</si>
  <si>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</si>
  <si>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</si>
  <si>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</si>
  <si>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</si>
  <si>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</si>
  <si>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</si>
  <si>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</si>
  <si>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</si>
  <si>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</si>
  <si>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</si>
  <si>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</si>
  <si>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</si>
  <si>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</si>
  <si>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</si>
  <si>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</si>
  <si>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</si>
  <si>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</si>
  <si>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</si>
  <si>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</si>
  <si>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</si>
  <si>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</si>
  <si>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</si>
  <si>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</si>
  <si>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</si>
  <si>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</si>
  <si>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</si>
  <si>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</si>
  <si>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</si>
  <si>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</si>
  <si>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</si>
  <si>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</si>
  <si>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</si>
  <si>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</si>
  <si>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</si>
  <si>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</si>
  <si>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</si>
  <si>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</si>
  <si>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</si>
  <si>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</si>
  <si>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</si>
  <si>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</si>
  <si>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</si>
  <si>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</si>
  <si>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</si>
  <si>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</si>
  <si>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</si>
  <si>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</si>
  <si>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</si>
  <si>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</si>
  <si>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</si>
  <si>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</si>
  <si>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</si>
  <si>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</si>
  <si>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</si>
  <si>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</si>
  <si>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</si>
  <si>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</si>
  <si>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</si>
  <si>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</si>
  <si>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</si>
  <si>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</si>
  <si>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</si>
  <si>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</si>
  <si>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</si>
  <si>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</si>
  <si>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</si>
  <si>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</si>
  <si>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</si>
  <si>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</si>
  <si>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</si>
  <si>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</si>
  <si>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</si>
  <si>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</si>
  <si>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</si>
  <si>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</si>
  <si>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</si>
  <si>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</si>
  <si>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</si>
  <si>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</si>
  <si>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</si>
  <si>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</si>
  <si>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</si>
  <si>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</si>
  <si>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</si>
  <si>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</si>
  <si>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</si>
  <si>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</si>
  <si>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</si>
  <si>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</si>
  <si>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</si>
  <si>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</si>
  <si>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</si>
  <si>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</si>
  <si>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</si>
  <si>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</si>
  <si>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</si>
  <si>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</si>
  <si>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</si>
  <si>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</si>
  <si>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</si>
  <si>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</si>
  <si>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</si>
  <si>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</si>
  <si>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</si>
  <si>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</si>
  <si>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</si>
  <si>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</si>
  <si>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</si>
  <si>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</si>
  <si>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</si>
  <si>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</si>
  <si>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</si>
  <si>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</si>
  <si>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</si>
  <si>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</si>
  <si>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</si>
  <si>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</si>
  <si>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</si>
  <si>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</si>
  <si>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</si>
  <si>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</si>
  <si>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</si>
  <si>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</si>
  <si>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</si>
  <si>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</si>
  <si>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</si>
  <si>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</si>
  <si>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</si>
  <si>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</si>
  <si>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</si>
  <si>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</si>
  <si>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</si>
  <si>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</si>
  <si>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</si>
  <si>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</si>
  <si>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</si>
  <si>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</si>
  <si>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</si>
  <si>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</si>
  <si>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</si>
  <si>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</si>
  <si>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</si>
  <si>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</si>
  <si>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</si>
  <si>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</si>
  <si>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</si>
  <si>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</si>
  <si>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</si>
  <si>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</si>
  <si>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</si>
  <si>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</si>
  <si>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</si>
  <si>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</si>
  <si>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</si>
  <si>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</si>
  <si>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</si>
  <si>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</si>
  <si>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</si>
  <si>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</si>
  <si>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</si>
  <si>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</si>
  <si>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</si>
  <si>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</si>
  <si>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</si>
  <si>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</si>
  <si>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</si>
  <si>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</si>
  <si>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</si>
  <si>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</si>
  <si>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</si>
  <si>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</si>
  <si>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</si>
  <si>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</si>
  <si>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</si>
  <si>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</si>
  <si>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</si>
  <si>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</si>
  <si>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</si>
  <si>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</si>
  <si>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</si>
  <si>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</si>
  <si>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</si>
  <si>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</si>
  <si>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</si>
  <si>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</si>
  <si>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</si>
  <si>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</si>
  <si>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</si>
  <si>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</si>
  <si>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</si>
  <si>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</si>
  <si>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</si>
  <si>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</si>
  <si>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</si>
  <si>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</si>
  <si>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</si>
  <si>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</si>
  <si>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</si>
  <si>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</si>
  <si>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</si>
  <si>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</si>
  <si>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</si>
  <si>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</si>
  <si>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</si>
  <si>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</si>
  <si>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</si>
  <si>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</si>
  <si>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</si>
  <si>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</si>
  <si>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</si>
  <si>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</si>
  <si>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</si>
  <si>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</si>
  <si>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</si>
  <si>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</si>
  <si>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</si>
  <si>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</si>
  <si>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</si>
  <si>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</si>
  <si>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</si>
  <si>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</si>
  <si>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</si>
  <si>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</si>
  <si>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</si>
  <si>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</si>
  <si>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</si>
  <si>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</si>
  <si>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</si>
  <si>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</si>
  <si>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</si>
  <si>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</si>
  <si>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</si>
  <si>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</si>
  <si>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</si>
  <si>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</si>
  <si>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</si>
  <si>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</si>
  <si>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</si>
  <si>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</si>
  <si>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</si>
  <si>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</si>
  <si>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</si>
  <si>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</si>
  <si>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</si>
  <si>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</si>
  <si>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</si>
  <si>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</si>
  <si>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</si>
  <si>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</si>
  <si>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</si>
  <si>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</si>
  <si>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</si>
  <si>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</si>
  <si>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</si>
  <si>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</si>
  <si>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</si>
  <si>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</si>
  <si>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</si>
  <si>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</si>
  <si>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</si>
  <si>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</si>
  <si>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</si>
  <si>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</si>
  <si>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</si>
  <si>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</si>
  <si>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</si>
  <si>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</si>
  <si>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</si>
  <si>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</si>
  <si>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</si>
  <si>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</si>
  <si>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</si>
  <si>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</si>
  <si>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</si>
  <si>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</si>
  <si>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</si>
  <si>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</si>
  <si>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</si>
  <si>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</si>
  <si>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</si>
  <si>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</si>
  <si>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</si>
  <si>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</si>
  <si>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</si>
  <si>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</si>
  <si>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</si>
  <si>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</si>
  <si>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</si>
  <si>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</si>
  <si>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</si>
  <si>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</si>
  <si>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</si>
  <si>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</si>
  <si>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</si>
  <si>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</si>
  <si>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</si>
  <si>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</si>
  <si>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</si>
  <si>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</si>
  <si>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</si>
  <si>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</si>
  <si>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</si>
  <si>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</si>
  <si>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</si>
  <si>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</si>
  <si>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</si>
  <si>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</si>
  <si>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</si>
  <si>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</si>
  <si>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</si>
  <si>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</si>
  <si>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</si>
  <si>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</si>
  <si>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</si>
  <si>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</si>
  <si>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</si>
  <si>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</si>
  <si>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</si>
  <si>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</si>
  <si>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</si>
  <si>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</si>
  <si>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</si>
  <si>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</si>
  <si>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</si>
  <si>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</si>
  <si>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</si>
  <si>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</si>
  <si>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</si>
  <si>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</si>
  <si>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</si>
  <si>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</si>
  <si>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</si>
  <si>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</si>
  <si>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</si>
  <si>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</si>
  <si>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</si>
  <si>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</si>
  <si>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</si>
  <si>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</si>
  <si>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</si>
  <si>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</si>
  <si>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</si>
  <si>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</si>
  <si>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</si>
  <si>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</si>
  <si>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</si>
  <si>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</si>
  <si>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</si>
  <si>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</si>
  <si>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</si>
  <si>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</si>
  <si>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</si>
  <si>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</si>
  <si>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</si>
  <si>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</si>
  <si>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</si>
  <si>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</si>
  <si>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</si>
  <si>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</si>
  <si>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</si>
  <si>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</si>
  <si>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</si>
  <si>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</si>
  <si>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</si>
  <si>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</si>
  <si>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</si>
  <si>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</si>
  <si>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</si>
  <si>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</si>
  <si>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</si>
  <si>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</si>
  <si>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</si>
  <si>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</si>
  <si>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</si>
  <si>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</si>
  <si>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</si>
  <si>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</si>
  <si>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</si>
  <si>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</si>
  <si>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</si>
  <si>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</si>
  <si>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</si>
  <si>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</si>
  <si>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</si>
  <si>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</si>
  <si>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</si>
  <si>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</si>
  <si>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</si>
  <si>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</si>
  <si>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</si>
  <si>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</si>
  <si>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</si>
  <si>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</si>
  <si>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</si>
  <si>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</si>
  <si>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</si>
  <si>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</si>
  <si>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</si>
  <si>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</si>
  <si>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</si>
  <si>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</si>
  <si>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</si>
  <si>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</si>
  <si>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</si>
  <si>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</si>
  <si>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</si>
  <si>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</si>
  <si>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</si>
  <si>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</si>
  <si>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</si>
  <si>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</si>
  <si>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</si>
  <si>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</si>
  <si>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</si>
  <si>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</si>
  <si>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</si>
  <si>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</si>
  <si>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</si>
  <si>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</si>
  <si>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</si>
  <si>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</si>
  <si>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</si>
  <si>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</si>
  <si>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</si>
  <si>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</si>
  <si>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</si>
  <si>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</si>
  <si>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</si>
  <si>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</si>
  <si>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</si>
  <si>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</si>
  <si>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</si>
  <si>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</si>
  <si>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</si>
  <si>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</si>
  <si>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</si>
  <si>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</si>
  <si>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</si>
  <si>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</si>
  <si>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</si>
  <si>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</si>
  <si>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</si>
  <si>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</si>
  <si>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</si>
  <si>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</si>
  <si>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</si>
  <si>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</si>
  <si>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</si>
  <si>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</si>
  <si>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</si>
  <si>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</si>
  <si>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</si>
  <si>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</si>
  <si>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</si>
  <si>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</si>
  <si>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</si>
  <si>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</si>
  <si>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</si>
  <si>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</si>
  <si>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</si>
  <si>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</si>
  <si>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</si>
  <si>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</si>
  <si>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</si>
  <si>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</si>
  <si>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</si>
  <si>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</si>
  <si>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</si>
  <si>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</si>
  <si>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</si>
  <si>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</si>
  <si>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</si>
  <si>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</si>
  <si>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</si>
  <si>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</si>
  <si>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</si>
  <si>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</si>
  <si>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</si>
  <si>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</si>
  <si>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</si>
  <si>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</si>
  <si>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</si>
  <si>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</si>
  <si>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</si>
  <si>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</si>
  <si>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</si>
  <si>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</si>
  <si>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</si>
  <si>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</si>
  <si>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</si>
  <si>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</si>
  <si>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</si>
  <si>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</si>
  <si>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</si>
  <si>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</si>
  <si>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</si>
  <si>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</si>
  <si>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</si>
  <si>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</si>
  <si>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</si>
  <si>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</si>
  <si>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</si>
  <si>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</si>
  <si>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</si>
  <si>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</si>
  <si>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</si>
  <si>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</si>
  <si>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</si>
  <si>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</si>
  <si>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</si>
  <si>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</si>
  <si>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</si>
  <si>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</si>
  <si>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</si>
  <si>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</si>
  <si>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</si>
  <si>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</si>
  <si>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</si>
  <si>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</si>
  <si>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</si>
  <si>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</si>
  <si>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</si>
  <si>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</si>
  <si>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</si>
  <si>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</si>
  <si>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</si>
  <si>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</si>
  <si>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</si>
  <si>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</si>
  <si>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</si>
  <si>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</si>
  <si>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</si>
  <si>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</si>
  <si>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</si>
  <si>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</si>
  <si>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</si>
  <si>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</si>
  <si>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</si>
  <si>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</si>
  <si>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</si>
  <si>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</si>
  <si>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</si>
  <si>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</si>
  <si>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</si>
  <si>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</si>
  <si>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</si>
  <si>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</si>
  <si>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</si>
  <si>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</si>
  <si>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</si>
  <si>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</si>
  <si>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</si>
  <si>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</si>
  <si>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</si>
  <si>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</si>
  <si>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</si>
  <si>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</si>
  <si>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</si>
  <si>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</si>
  <si>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</si>
  <si>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</si>
  <si>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</si>
  <si>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</si>
  <si>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</si>
  <si>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</si>
  <si>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</si>
  <si>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</si>
  <si>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</si>
  <si>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</si>
  <si>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</si>
  <si>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</si>
  <si>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</si>
  <si>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</si>
  <si>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</si>
  <si>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</si>
  <si>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</si>
  <si>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</si>
  <si>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</si>
  <si>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</si>
  <si>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</si>
  <si>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</si>
  <si>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</si>
  <si>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</si>
  <si>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</si>
  <si>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</si>
  <si>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</si>
  <si>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</si>
  <si>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</si>
  <si>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</si>
  <si>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</si>
  <si>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</si>
  <si>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</si>
  <si>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</si>
  <si>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</si>
  <si>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</si>
  <si>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</si>
  <si>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</si>
  <si>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</si>
  <si>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</si>
  <si>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</si>
  <si>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</si>
  <si>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</si>
  <si>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</si>
  <si>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</si>
  <si>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</si>
  <si>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</si>
  <si>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</si>
  <si>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</si>
  <si>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</si>
  <si>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</si>
  <si>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</si>
  <si>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</si>
  <si>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</si>
  <si>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</si>
  <si>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</si>
  <si>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</si>
  <si>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</si>
  <si>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</si>
  <si>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</si>
  <si>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</si>
  <si>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</si>
  <si>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</si>
  <si>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</si>
  <si>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</si>
  <si>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</si>
  <si>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</si>
  <si>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</si>
  <si>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</si>
  <si>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</si>
  <si>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</si>
  <si>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</si>
  <si>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</si>
  <si>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</si>
  <si>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</si>
  <si>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</si>
  <si>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</si>
  <si>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</si>
  <si>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</si>
  <si>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</si>
  <si>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</si>
  <si>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</si>
  <si>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</si>
  <si>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</si>
  <si>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</si>
  <si>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</si>
  <si>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</si>
  <si>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</si>
  <si>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</si>
  <si>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</si>
  <si>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</si>
  <si>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</si>
  <si>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</si>
  <si>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</si>
  <si>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</si>
  <si>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</si>
  <si>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</si>
  <si>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</si>
  <si>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</si>
  <si>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</si>
  <si>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</si>
  <si>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</si>
  <si>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</si>
  <si>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</si>
  <si>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</si>
  <si>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</si>
  <si>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</si>
  <si>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</si>
  <si>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</si>
  <si>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</si>
  <si>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</si>
  <si>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</si>
  <si>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</si>
  <si>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</si>
  <si>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</si>
  <si>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</si>
  <si>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</si>
  <si>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</si>
  <si>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</si>
  <si>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</si>
  <si>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</si>
  <si>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</si>
  <si>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</si>
  <si>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</si>
  <si>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</si>
  <si>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</si>
  <si>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</si>
  <si>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</si>
  <si>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</si>
  <si>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</si>
  <si>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</si>
  <si>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</si>
  <si>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</si>
  <si>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</si>
  <si>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</si>
  <si>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</si>
  <si>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</si>
  <si>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</si>
  <si>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</si>
  <si>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</si>
  <si>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</si>
  <si>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</si>
  <si>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</si>
  <si>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</si>
  <si>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</si>
  <si>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</si>
  <si>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</si>
  <si>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</si>
  <si>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</si>
  <si>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</si>
  <si>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</si>
  <si>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</si>
  <si>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</si>
  <si>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</si>
  <si>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</si>
  <si>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</si>
  <si>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</si>
  <si>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</si>
  <si>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</si>
  <si>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</si>
  <si>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</si>
  <si>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</si>
  <si>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</si>
  <si>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</si>
  <si>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</si>
  <si>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</si>
  <si>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</si>
  <si>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</si>
  <si>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</si>
  <si>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</si>
  <si>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</si>
  <si>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</si>
  <si>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</si>
  <si>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</si>
  <si>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</si>
  <si>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</si>
  <si>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</si>
  <si>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</si>
  <si>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</si>
  <si>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</si>
  <si>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</si>
  <si>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</si>
  <si>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</si>
  <si>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</si>
  <si>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</si>
  <si>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</si>
  <si>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</si>
  <si>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</si>
  <si>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</si>
  <si>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</si>
  <si>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</si>
  <si>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</si>
  <si>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</si>
  <si>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</si>
  <si>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</si>
  <si>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</si>
  <si>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</si>
  <si>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</si>
  <si>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</si>
  <si>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</si>
  <si>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</si>
  <si>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</si>
  <si>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</si>
  <si>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</si>
  <si>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</si>
  <si>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</si>
  <si>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</si>
  <si>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</si>
  <si>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</si>
  <si>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</si>
  <si>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</si>
  <si>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</si>
  <si>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</si>
  <si>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</si>
  <si>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</si>
  <si>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</si>
  <si>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</si>
  <si>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</si>
  <si>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</si>
  <si>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</si>
  <si>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</si>
  <si>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</si>
  <si>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</si>
  <si>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</si>
  <si>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</si>
  <si>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</si>
  <si>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</si>
  <si>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</si>
  <si>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</si>
  <si>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</si>
  <si>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</si>
  <si>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</si>
  <si>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</si>
  <si>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</si>
  <si>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</si>
  <si>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</si>
  <si>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</si>
  <si>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</si>
  <si>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</si>
  <si>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</si>
  <si>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</si>
  <si>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</si>
  <si>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</si>
  <si>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</si>
  <si>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</si>
  <si>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</si>
  <si>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</si>
  <si>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</si>
  <si>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</si>
  <si>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</si>
  <si>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</si>
  <si>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</si>
  <si>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</si>
  <si>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</si>
  <si>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</si>
  <si>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</si>
  <si>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</si>
  <si>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</si>
  <si>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</si>
  <si>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</si>
  <si>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</si>
  <si>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</si>
  <si>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</si>
  <si>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</si>
  <si>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</si>
  <si>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</si>
  <si>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</si>
  <si>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</si>
  <si>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</si>
  <si>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</si>
  <si>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</si>
  <si>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</si>
  <si>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</si>
  <si>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</si>
  <si>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</si>
  <si>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</si>
  <si>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</si>
  <si>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</si>
  <si>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</si>
  <si>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</si>
  <si>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</si>
  <si>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</si>
  <si>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</si>
  <si>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</si>
  <si>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</si>
  <si>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</si>
  <si>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</si>
  <si>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</si>
  <si>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</si>
  <si>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</si>
  <si>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</si>
  <si>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</si>
  <si>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</si>
  <si>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</si>
  <si>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</si>
  <si>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</si>
  <si>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</si>
  <si>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</si>
  <si>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</si>
  <si>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</si>
  <si>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</si>
  <si>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</si>
  <si>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</si>
  <si>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</si>
  <si>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</si>
  <si>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</si>
  <si>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</si>
  <si>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</si>
  <si>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</si>
  <si>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</si>
  <si>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</si>
  <si>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</si>
  <si>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</si>
  <si>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</si>
  <si>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</si>
  <si>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</si>
  <si>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</si>
  <si>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</si>
  <si>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</si>
  <si>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</si>
  <si>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</si>
  <si>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</si>
  <si>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</si>
  <si>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</si>
  <si>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</si>
  <si>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</si>
  <si>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</si>
  <si>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</si>
  <si>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</si>
  <si>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</si>
  <si>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</si>
  <si>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</si>
  <si>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</si>
  <si>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</si>
  <si>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</si>
  <si>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</si>
  <si>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</si>
  <si>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</si>
  <si>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</si>
  <si>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</si>
  <si>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</si>
  <si>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</si>
  <si>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</si>
  <si>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</si>
  <si>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</si>
  <si>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</si>
  <si>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</si>
  <si>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</si>
  <si>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</si>
  <si>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</si>
  <si>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</si>
  <si>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</si>
  <si>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</si>
  <si>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</si>
  <si>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</si>
  <si>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</si>
  <si>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</si>
  <si>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</si>
  <si>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</si>
  <si>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</si>
  <si>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</si>
  <si>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</si>
  <si>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</si>
  <si>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</si>
  <si>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</si>
  <si>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</si>
  <si>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</si>
  <si>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</si>
  <si>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</si>
  <si>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</si>
  <si>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</si>
  <si>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</si>
  <si>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</si>
  <si>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</si>
  <si>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</si>
  <si>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</si>
  <si>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</si>
  <si>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</si>
  <si>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</si>
  <si>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</si>
  <si>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</si>
  <si>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</si>
  <si>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</si>
  <si>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</si>
  <si>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</si>
  <si>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</si>
  <si>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</si>
  <si>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</si>
  <si>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</si>
  <si>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</si>
  <si>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</si>
  <si>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</si>
  <si>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</si>
  <si>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</si>
  <si>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</si>
  <si>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</si>
  <si>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</si>
  <si>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</si>
  <si>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</si>
  <si>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</si>
  <si>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</si>
  <si>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</si>
  <si>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</si>
  <si>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</si>
  <si>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</si>
  <si>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</si>
  <si>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</si>
  <si>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</si>
  <si>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</si>
  <si>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</si>
  <si>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</si>
  <si>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</si>
  <si>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</si>
  <si>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</si>
  <si>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</si>
  <si>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</si>
  <si>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</si>
  <si>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</si>
  <si>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</si>
  <si>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</si>
  <si>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</si>
  <si>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</si>
  <si>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</si>
  <si>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</si>
  <si>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</si>
  <si>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</si>
  <si>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</si>
  <si>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</si>
  <si>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</si>
  <si>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</si>
  <si>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</si>
  <si>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</si>
  <si>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</si>
  <si>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</si>
  <si>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</si>
  <si>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</si>
  <si>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</si>
  <si>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</si>
  <si>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</si>
  <si>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</si>
  <si>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</si>
  <si>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</si>
  <si>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</si>
  <si>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</si>
  <si>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</si>
  <si>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</si>
  <si>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</si>
  <si>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</si>
  <si>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</si>
  <si>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</si>
  <si>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</si>
  <si>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</si>
  <si>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</si>
  <si>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</si>
  <si>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</si>
  <si>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</si>
  <si>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</si>
  <si>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</si>
  <si>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</si>
  <si>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</si>
  <si>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</si>
  <si>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</si>
  <si>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</si>
  <si>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</si>
  <si>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</si>
  <si>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</si>
  <si>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</si>
  <si>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</si>
  <si>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</si>
  <si>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</si>
  <si>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</si>
  <si>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</si>
  <si>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</si>
  <si>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</si>
  <si>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</si>
  <si>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</si>
  <si>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</si>
  <si>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</si>
  <si>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</si>
  <si>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</si>
  <si>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</si>
  <si>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</si>
  <si>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</si>
  <si>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</si>
  <si>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</si>
  <si>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</si>
  <si>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</si>
  <si>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</si>
  <si>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</si>
  <si>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</si>
  <si>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</si>
  <si>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</si>
  <si>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</si>
  <si>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</si>
  <si>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</si>
  <si>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</si>
  <si>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</si>
  <si>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</si>
  <si>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</si>
  <si>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</si>
  <si>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</si>
  <si>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</si>
  <si>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</si>
  <si>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</si>
  <si>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</si>
  <si>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</si>
  <si>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</si>
  <si>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</si>
  <si>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</si>
  <si>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</si>
  <si>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</si>
  <si>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</si>
  <si>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</si>
  <si>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</si>
  <si>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</si>
  <si>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</si>
  <si>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</si>
  <si>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</si>
  <si>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</si>
  <si>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</si>
  <si>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</si>
  <si>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</si>
  <si>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</si>
  <si>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</si>
  <si>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</si>
  <si>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</si>
  <si>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</si>
  <si>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</si>
  <si>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</si>
  <si>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</si>
  <si>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</si>
  <si>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</si>
  <si>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</si>
  <si>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</si>
  <si>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</si>
  <si>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</si>
  <si>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</si>
  <si>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</si>
  <si>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</si>
  <si>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</si>
  <si>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</si>
  <si>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</si>
  <si>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</si>
  <si>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</si>
  <si>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</si>
  <si>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</si>
  <si>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</si>
  <si>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</si>
  <si>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</si>
  <si>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</si>
  <si>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</si>
  <si>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</si>
  <si>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</si>
  <si>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</si>
  <si>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</si>
  <si>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</si>
  <si>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</si>
  <si>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</si>
  <si>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</si>
  <si>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</si>
  <si>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</si>
  <si>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</si>
  <si>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</si>
  <si>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</si>
  <si>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</si>
  <si>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</si>
  <si>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</si>
  <si>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</si>
  <si>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</si>
  <si>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</si>
  <si>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</si>
  <si>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</si>
  <si>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</si>
  <si>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</si>
  <si>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</si>
  <si>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</si>
  <si>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</si>
  <si>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</si>
  <si>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</si>
  <si>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</si>
  <si>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</si>
  <si>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</si>
  <si>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</si>
  <si>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</si>
  <si>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</si>
  <si>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</si>
  <si>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</si>
  <si>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</si>
  <si>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</si>
  <si>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</si>
  <si>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</si>
  <si>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</si>
  <si>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</si>
  <si>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</si>
  <si>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</si>
  <si>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</si>
  <si>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</si>
  <si>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</si>
  <si>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</si>
  <si>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</si>
  <si>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</si>
  <si>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</si>
  <si>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</si>
  <si>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</si>
  <si>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</si>
  <si>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</si>
  <si>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</si>
  <si>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</si>
  <si>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</si>
  <si>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</si>
  <si>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</si>
  <si>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</si>
  <si>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</si>
  <si>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</si>
  <si>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</si>
  <si>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</si>
  <si>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</si>
  <si>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</si>
  <si>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</si>
  <si>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</si>
  <si>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</si>
  <si>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</si>
  <si>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</si>
  <si>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</si>
  <si>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</si>
  <si>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</si>
  <si>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</si>
  <si>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</si>
  <si>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</si>
  <si>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</si>
  <si>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</si>
  <si>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</si>
  <si>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</si>
  <si>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</si>
  <si>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</si>
  <si>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</si>
  <si>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</si>
  <si>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</si>
  <si>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</si>
  <si>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</si>
  <si>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</si>
  <si>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</si>
  <si>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</si>
  <si>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</si>
  <si>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</si>
  <si>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</si>
  <si>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</si>
  <si>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</si>
  <si>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</si>
  <si>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</si>
  <si>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</si>
  <si>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</si>
  <si>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</si>
  <si>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</si>
  <si>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</si>
  <si>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</si>
  <si>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</si>
  <si>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</si>
  <si>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</si>
  <si>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</si>
  <si>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</si>
  <si>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</si>
  <si>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</si>
  <si>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</si>
  <si>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</si>
  <si>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</si>
  <si>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</si>
  <si>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</si>
  <si>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</si>
  <si>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</si>
  <si>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</si>
  <si>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</si>
  <si>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</si>
  <si>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</si>
  <si>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</si>
  <si>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</si>
  <si>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</si>
  <si>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</si>
  <si>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</si>
  <si>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</si>
  <si>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</si>
  <si>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</si>
  <si>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</si>
  <si>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</si>
  <si>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</si>
  <si>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</si>
  <si>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</si>
  <si>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</si>
  <si>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</si>
  <si>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</si>
  <si>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</si>
  <si>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</si>
  <si>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</si>
  <si>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</si>
  <si>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</si>
  <si>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</si>
  <si>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</si>
  <si>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</si>
  <si>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</si>
  <si>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</si>
  <si>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</si>
  <si>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</si>
  <si>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</si>
  <si>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</si>
  <si>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</si>
  <si>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</si>
  <si>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</si>
  <si>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</si>
  <si>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</si>
  <si>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</si>
  <si>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</si>
  <si>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</si>
  <si>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</si>
  <si>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</si>
  <si>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</si>
  <si>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</si>
  <si>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</si>
  <si>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</si>
  <si>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</si>
  <si>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</si>
  <si>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</si>
  <si>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</si>
  <si>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</si>
  <si>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</si>
  <si>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</si>
  <si>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</si>
  <si>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</si>
  <si>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</si>
  <si>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</si>
  <si>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</si>
  <si>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</si>
  <si>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</si>
  <si>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</si>
  <si>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</si>
  <si>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</si>
  <si>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</si>
  <si>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</si>
  <si>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</si>
  <si>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</si>
  <si>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</si>
  <si>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</si>
  <si>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</si>
  <si>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</si>
  <si>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</si>
  <si>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</si>
  <si>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</si>
  <si>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</si>
  <si>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</si>
  <si>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</si>
  <si>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</si>
  <si>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</si>
  <si>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</si>
  <si>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</si>
  <si>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</si>
  <si>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</si>
  <si>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</si>
  <si>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</si>
  <si>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</si>
  <si>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</si>
  <si>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</si>
  <si>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</si>
  <si>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</si>
  <si>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</si>
  <si>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</si>
  <si>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</si>
  <si>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</si>
  <si>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</si>
  <si>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</si>
  <si>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</si>
  <si>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</si>
  <si>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</si>
  <si>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</si>
  <si>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</si>
  <si>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</si>
  <si>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</si>
  <si>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</si>
  <si>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</si>
  <si>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</si>
  <si>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</si>
  <si>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</si>
  <si>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</si>
  <si>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</si>
  <si>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</si>
  <si>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</si>
  <si>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</si>
  <si>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</si>
  <si>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</si>
  <si>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</si>
  <si>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</si>
  <si>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</si>
  <si>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</si>
  <si>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</si>
  <si>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</si>
  <si>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</si>
  <si>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</si>
  <si>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</si>
  <si>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</si>
  <si>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</si>
  <si>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</si>
  <si>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</si>
  <si>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</si>
  <si>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</si>
  <si>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</si>
  <si>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</si>
  <si>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</si>
  <si>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</si>
  <si>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</si>
  <si>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</si>
  <si>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</si>
  <si>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</si>
  <si>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</si>
  <si>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</si>
  <si>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</si>
  <si>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</si>
  <si>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</si>
  <si>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</si>
  <si>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</si>
  <si>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</si>
  <si>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</si>
  <si>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</si>
  <si>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</si>
  <si>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</si>
  <si>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</si>
  <si>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</si>
  <si>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</si>
  <si>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</si>
  <si>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</si>
  <si>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</si>
  <si>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</si>
  <si>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</si>
  <si>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</si>
  <si>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</si>
  <si>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</si>
  <si>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</si>
  <si>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</si>
  <si>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</si>
  <si>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</si>
  <si>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</si>
  <si>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</si>
  <si>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</si>
  <si>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</si>
  <si>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</si>
  <si>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</si>
  <si>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</si>
  <si>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</si>
  <si>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</si>
  <si>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</si>
  <si>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</si>
  <si>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</si>
  <si>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</si>
  <si>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</si>
  <si>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</si>
  <si>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</si>
  <si>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</si>
  <si>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</si>
  <si>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</si>
  <si>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</si>
  <si>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</si>
  <si>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</si>
  <si>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</si>
  <si>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</si>
  <si>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</si>
  <si>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</si>
  <si>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</si>
  <si>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</si>
  <si>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</si>
  <si>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</si>
  <si>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</si>
  <si>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</si>
  <si>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</si>
  <si>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</si>
  <si>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</si>
  <si>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</si>
  <si>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</si>
  <si>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</si>
  <si>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</si>
  <si>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</si>
  <si>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</si>
  <si>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</si>
  <si>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</si>
  <si>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</si>
  <si>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</si>
  <si>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</si>
  <si>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</si>
  <si>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</si>
  <si>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</si>
  <si>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</si>
  <si>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</si>
  <si>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</si>
  <si>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</si>
  <si>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</si>
  <si>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</si>
  <si>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</si>
  <si>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</si>
  <si>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</si>
  <si>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</si>
  <si>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</si>
  <si>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</si>
  <si>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</si>
  <si>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</si>
  <si>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</si>
  <si>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</si>
  <si>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</si>
  <si>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</si>
  <si>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</si>
  <si>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</si>
  <si>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</si>
  <si>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</si>
  <si>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</si>
  <si>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</si>
  <si>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</si>
  <si>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</si>
  <si>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</si>
  <si>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</si>
  <si>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</si>
  <si>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</si>
  <si>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</si>
  <si>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</si>
  <si>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</si>
  <si>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</si>
  <si>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</si>
  <si>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</si>
  <si>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</si>
  <si>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</si>
  <si>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</si>
  <si>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</si>
  <si>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</si>
  <si>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</si>
  <si>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</si>
  <si>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</si>
  <si>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</si>
  <si>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</si>
  <si>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</si>
  <si>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</si>
  <si>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</si>
  <si>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</si>
  <si>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</si>
  <si>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</si>
  <si>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</si>
  <si>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</si>
  <si>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</si>
  <si>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</si>
  <si>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</si>
  <si>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</si>
  <si>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</si>
  <si>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</si>
  <si>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</si>
  <si>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</si>
  <si>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</si>
  <si>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</si>
  <si>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</si>
  <si>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</si>
  <si>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</si>
  <si>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</si>
  <si>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</si>
  <si>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</si>
  <si>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</si>
  <si>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</si>
  <si>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</si>
  <si>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</si>
  <si>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</si>
  <si>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</si>
  <si>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</si>
  <si>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</si>
  <si>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</si>
  <si>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</si>
  <si>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</si>
  <si>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</si>
  <si>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</si>
  <si>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</si>
  <si>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</si>
  <si>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</si>
  <si>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</si>
  <si>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</si>
  <si>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</si>
  <si>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</si>
  <si>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</si>
  <si>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</si>
  <si>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</si>
  <si>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</si>
  <si>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</si>
  <si>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</si>
  <si>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</si>
  <si>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</si>
  <si>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</si>
  <si>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</si>
  <si>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</si>
  <si>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</si>
  <si>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</si>
  <si>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</si>
  <si>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</si>
  <si>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</si>
  <si>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</si>
  <si>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</si>
  <si>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</si>
  <si>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</si>
  <si>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</si>
  <si>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</si>
  <si>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</si>
  <si>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</si>
  <si>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</si>
  <si>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</si>
  <si>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</si>
  <si>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</si>
  <si>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</si>
  <si>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</si>
  <si>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</si>
  <si>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</si>
  <si>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</si>
  <si>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</si>
  <si>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</si>
  <si>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</si>
  <si>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</si>
  <si>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</si>
  <si>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</si>
  <si>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</si>
  <si>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</si>
  <si>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</si>
  <si>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</si>
  <si>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</si>
  <si>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</si>
  <si>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</si>
  <si>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</si>
  <si>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</si>
  <si>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</si>
  <si>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</si>
  <si>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</si>
  <si>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</si>
  <si>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</si>
  <si>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</si>
  <si>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</si>
  <si>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</si>
  <si>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</si>
  <si>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</si>
  <si>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</si>
  <si>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</si>
  <si>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</si>
  <si>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</si>
  <si>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</si>
  <si>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</si>
  <si>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</si>
  <si>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</si>
  <si>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</si>
  <si>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</si>
  <si>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</si>
  <si>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</si>
  <si>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</si>
  <si>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</si>
  <si>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</si>
  <si>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</si>
  <si>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</si>
  <si>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</si>
  <si>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</si>
  <si>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</si>
  <si>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</si>
  <si>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</si>
  <si>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</si>
  <si>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</si>
  <si>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</si>
  <si>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</si>
  <si>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</si>
  <si>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</si>
  <si>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</si>
  <si>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</si>
  <si>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</si>
  <si>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</si>
  <si>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</si>
  <si>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</si>
  <si>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</si>
  <si>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</si>
  <si>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</si>
  <si>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</si>
  <si>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</si>
  <si>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</si>
  <si>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</si>
  <si>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</si>
  <si>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</si>
  <si>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</si>
  <si>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</si>
  <si>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</si>
  <si>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</si>
  <si>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</si>
  <si>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</si>
  <si>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</si>
  <si>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</si>
  <si>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</si>
  <si>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</si>
  <si>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</si>
  <si>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</si>
  <si>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</si>
  <si>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</si>
  <si>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</si>
  <si>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</si>
  <si>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</si>
  <si>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</si>
  <si>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</si>
  <si>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</si>
  <si>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</si>
  <si>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</si>
  <si>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</si>
  <si>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</si>
  <si>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</si>
  <si>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</si>
  <si>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</si>
  <si>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</si>
  <si>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</si>
  <si>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</si>
  <si>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</si>
  <si>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</si>
  <si>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</si>
  <si>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</si>
  <si>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</si>
  <si>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</si>
  <si>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</si>
  <si>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</si>
  <si>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</si>
  <si>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</si>
  <si>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</si>
  <si>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</si>
  <si>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</si>
  <si>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</si>
  <si>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</si>
  <si>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</si>
  <si>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</si>
  <si>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</si>
  <si>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</si>
  <si>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</si>
  <si>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</si>
  <si>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</si>
  <si>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</si>
  <si>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</si>
  <si>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</si>
  <si>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</si>
  <si>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</si>
  <si>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</si>
  <si>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</si>
  <si>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</si>
  <si>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</si>
  <si>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</si>
  <si>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</si>
  <si>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</si>
  <si>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</si>
  <si>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</si>
  <si>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</si>
  <si>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</si>
  <si>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</si>
  <si>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</si>
  <si>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</si>
  <si>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</si>
  <si>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</si>
  <si>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</si>
  <si>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</si>
  <si>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</si>
  <si>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</si>
  <si>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</si>
  <si>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</si>
  <si>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</si>
  <si>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</si>
  <si>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</si>
  <si>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</si>
  <si>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</si>
  <si>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</si>
  <si>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</si>
  <si>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</si>
  <si>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</si>
  <si>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</si>
  <si>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</si>
  <si>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</si>
  <si>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</si>
  <si>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</si>
  <si>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</si>
  <si>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</si>
  <si>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</si>
  <si>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</si>
  <si>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</si>
  <si>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</si>
  <si>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</si>
  <si>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</si>
  <si>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</si>
  <si>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</si>
  <si>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</si>
  <si>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</si>
  <si>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</si>
  <si>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</si>
  <si>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</si>
  <si>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</si>
  <si>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</si>
  <si>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</si>
  <si>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</si>
  <si>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</si>
  <si>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</si>
  <si>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</si>
  <si>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</si>
  <si>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</si>
  <si>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</si>
  <si>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</si>
  <si>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</si>
  <si>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</si>
  <si>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</si>
  <si>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</si>
  <si>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</si>
  <si>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</si>
  <si>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</si>
  <si>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</si>
  <si>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</si>
  <si>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</si>
  <si>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</si>
  <si>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</si>
  <si>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</si>
  <si>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</si>
  <si>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</si>
  <si>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</si>
  <si>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</si>
  <si>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</si>
  <si>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</si>
  <si>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</si>
  <si>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</si>
  <si>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</si>
  <si>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</si>
  <si>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</si>
  <si>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</si>
  <si>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</si>
  <si>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</si>
  <si>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</si>
  <si>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</si>
  <si>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</si>
  <si>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</si>
  <si>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</si>
  <si>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</si>
  <si>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</si>
  <si>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</si>
  <si>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</si>
  <si>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</si>
  <si>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</si>
  <si>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</si>
  <si>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</si>
  <si>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</si>
  <si>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</si>
  <si>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</si>
  <si>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</si>
  <si>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</si>
  <si>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</si>
  <si>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</si>
  <si>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</si>
  <si>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</si>
  <si>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</si>
  <si>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</si>
  <si>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</si>
  <si>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</si>
  <si>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</si>
  <si>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</si>
  <si>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</si>
  <si>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</si>
  <si>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</si>
  <si>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</si>
  <si>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</si>
  <si>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</si>
  <si>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</si>
  <si>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</si>
  <si>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</si>
  <si>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</si>
  <si>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</si>
  <si>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</si>
  <si>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</si>
  <si>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</si>
  <si>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</si>
  <si>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</si>
  <si>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</si>
  <si>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</si>
  <si>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</si>
  <si>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</si>
  <si>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</si>
  <si>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</si>
  <si>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</si>
  <si>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</si>
  <si>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</si>
  <si>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</si>
  <si>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</si>
  <si>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</si>
  <si>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</si>
  <si>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</si>
  <si>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</si>
  <si>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</si>
  <si>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</si>
  <si>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</si>
  <si>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</si>
  <si>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</si>
  <si>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</si>
  <si>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</si>
  <si>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</si>
  <si>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</si>
  <si>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</si>
  <si>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</si>
  <si>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</si>
  <si>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</si>
  <si>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</si>
  <si>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</si>
  <si>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</si>
  <si>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</si>
  <si>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</si>
  <si>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</si>
  <si>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</si>
  <si>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</si>
  <si>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</si>
  <si>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</si>
  <si>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</si>
  <si>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</si>
  <si>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</si>
  <si>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</si>
  <si>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</si>
  <si>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</si>
  <si>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</si>
  <si>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</si>
  <si>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</si>
  <si>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</si>
  <si>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</si>
  <si>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</si>
  <si>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</si>
  <si>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</si>
  <si>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</si>
  <si>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</si>
  <si>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</si>
  <si>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</si>
  <si>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</si>
  <si>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</si>
  <si>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</si>
  <si>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</si>
  <si>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</si>
  <si>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</si>
  <si>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</si>
  <si>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</si>
  <si>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</si>
  <si>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</si>
  <si>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</si>
  <si>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</si>
  <si>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</si>
  <si>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</si>
  <si>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</si>
  <si>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</si>
  <si>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</si>
  <si>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</si>
  <si>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</si>
  <si>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</si>
  <si>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</si>
  <si>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</si>
  <si>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</si>
  <si>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</si>
  <si>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</si>
  <si>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</si>
  <si>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</si>
  <si>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</si>
  <si>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</si>
  <si>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</si>
  <si>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</si>
  <si>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</si>
  <si>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</si>
  <si>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</si>
  <si>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</si>
  <si>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</si>
  <si>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</si>
  <si>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</si>
  <si>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</si>
  <si>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</si>
  <si>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</si>
  <si>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</si>
  <si>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</si>
  <si>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</si>
  <si>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</si>
  <si>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</si>
  <si>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</si>
  <si>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</si>
  <si>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</si>
  <si>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</si>
  <si>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</si>
  <si>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</si>
  <si>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</si>
  <si>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</si>
  <si>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</si>
  <si>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</si>
  <si>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</si>
  <si>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</si>
  <si>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</si>
  <si>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</si>
  <si>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</si>
  <si>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</si>
  <si>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</si>
  <si>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</si>
  <si>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</si>
  <si>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</si>
  <si>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</si>
  <si>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</si>
  <si>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</si>
  <si>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</si>
  <si>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</si>
  <si>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</si>
  <si>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</si>
  <si>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</si>
  <si>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</si>
  <si>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</si>
  <si>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</si>
  <si>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</si>
  <si>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</si>
  <si>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</si>
  <si>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</si>
  <si>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</si>
  <si>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</si>
  <si>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</si>
  <si>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</si>
  <si>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</si>
  <si>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</si>
  <si>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</si>
  <si>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</si>
  <si>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</si>
  <si>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</si>
  <si>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</si>
  <si>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</si>
  <si>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</si>
  <si>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</si>
  <si>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</si>
  <si>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</si>
  <si>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</si>
  <si>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</si>
  <si>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</si>
  <si>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</si>
  <si>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</si>
  <si>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</si>
  <si>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</si>
  <si>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</si>
  <si>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</si>
  <si>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</si>
  <si>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</si>
  <si>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</si>
  <si>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</si>
  <si>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</si>
  <si>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</si>
  <si>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</si>
  <si>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</si>
  <si>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</si>
  <si>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</si>
  <si>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</si>
  <si>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</si>
  <si>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</si>
  <si>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</si>
  <si>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</si>
  <si>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</si>
  <si>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</si>
  <si>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</si>
  <si>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</si>
  <si>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</si>
  <si>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</si>
  <si>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</si>
  <si>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</si>
  <si>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</si>
  <si>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</si>
  <si>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</si>
  <si>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</si>
  <si>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</si>
  <si>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</si>
  <si>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</si>
  <si>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</si>
  <si>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</si>
  <si>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</si>
  <si>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</si>
  <si>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</si>
  <si>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</si>
  <si>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</si>
  <si>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</si>
  <si>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</si>
  <si>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</si>
  <si>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</si>
  <si>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</si>
  <si>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</si>
  <si>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</si>
  <si>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</si>
  <si>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</si>
  <si>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</si>
  <si>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</si>
  <si>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</si>
  <si>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</si>
  <si>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</si>
  <si>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</si>
  <si>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</si>
  <si>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</si>
  <si>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</si>
  <si>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</si>
  <si>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</si>
  <si>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</si>
  <si>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</si>
  <si>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</si>
  <si>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</si>
  <si>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</si>
  <si>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</si>
  <si>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</si>
  <si>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</si>
  <si>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</si>
  <si>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</si>
  <si>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</si>
  <si>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</si>
  <si>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</si>
  <si>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</si>
  <si>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</si>
  <si>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</si>
  <si>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</si>
  <si>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</si>
  <si>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</si>
  <si>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</si>
  <si>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</si>
  <si>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</si>
  <si>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</si>
  <si>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</si>
  <si>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</si>
  <si>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</si>
  <si>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</si>
  <si>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</si>
  <si>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</si>
  <si>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</si>
  <si>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</si>
  <si>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</si>
  <si>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</si>
  <si>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</si>
  <si>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</si>
  <si>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</si>
  <si>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</si>
  <si>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</si>
  <si>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</si>
  <si>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</si>
  <si>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</si>
  <si>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</si>
  <si>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</si>
  <si>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</si>
  <si>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</si>
  <si>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</si>
  <si>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</si>
  <si>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</si>
  <si>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</si>
  <si>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</si>
  <si>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</si>
  <si>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</si>
  <si>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</si>
  <si>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</si>
  <si>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</si>
  <si>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</si>
  <si>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</si>
  <si>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</si>
  <si>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</si>
  <si>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</si>
  <si>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</si>
  <si>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</si>
  <si>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</si>
  <si>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</si>
  <si>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</si>
  <si>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</si>
  <si>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</si>
  <si>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</si>
  <si>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</si>
  <si>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</si>
  <si>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</si>
  <si>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</si>
  <si>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</si>
  <si>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</si>
  <si>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</si>
  <si>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</si>
  <si>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</si>
  <si>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</si>
  <si>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</si>
  <si>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</si>
  <si>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</si>
  <si>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</si>
  <si>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</si>
  <si>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</si>
  <si>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</si>
  <si>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</si>
  <si>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</si>
  <si>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</si>
  <si>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</si>
  <si>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</si>
  <si>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</si>
  <si>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</si>
  <si>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</si>
  <si>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</si>
  <si>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</si>
  <si>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</si>
  <si>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</si>
  <si>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</si>
  <si>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</si>
  <si>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</si>
  <si>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</si>
  <si>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</si>
  <si>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</si>
  <si>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</si>
  <si>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</si>
  <si>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</si>
  <si>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</si>
  <si>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</si>
  <si>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</si>
  <si>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</si>
  <si>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</si>
  <si>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</si>
  <si>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</si>
  <si>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</si>
  <si>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</si>
  <si>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</si>
  <si>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</si>
  <si>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</si>
  <si>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</si>
  <si>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</si>
  <si>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</si>
  <si>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</si>
  <si>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</si>
  <si>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</si>
  <si>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</si>
  <si>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</si>
  <si>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</si>
  <si>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</si>
  <si>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</si>
  <si>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</si>
  <si>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</si>
  <si>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</si>
  <si>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</si>
  <si>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</si>
  <si>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</si>
  <si>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</si>
  <si>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</si>
  <si>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</si>
  <si>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</si>
  <si>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</si>
  <si>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</si>
  <si>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</si>
  <si>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</si>
  <si>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</si>
  <si>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</si>
  <si>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</si>
  <si>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</si>
  <si>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</si>
  <si>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</si>
  <si>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</si>
  <si>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</si>
  <si>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</si>
  <si>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</si>
  <si>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</si>
  <si>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</si>
  <si>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</si>
  <si>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</si>
  <si>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</si>
  <si>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</si>
  <si>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</si>
  <si>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</si>
  <si>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</si>
  <si>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</si>
  <si>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</si>
  <si>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</si>
  <si>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</si>
  <si>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</si>
  <si>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</si>
  <si>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</si>
  <si>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</si>
  <si>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</si>
  <si>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</si>
  <si>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</si>
  <si>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</si>
  <si>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</si>
  <si>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</si>
  <si>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</si>
  <si>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</si>
  <si>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</si>
  <si>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</si>
  <si>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</si>
  <si>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</si>
  <si>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</si>
  <si>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</si>
  <si>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</si>
  <si>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</si>
  <si>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</si>
  <si>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</si>
  <si>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</si>
  <si>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</si>
  <si>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</si>
  <si>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</si>
  <si>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</si>
  <si>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</si>
  <si>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</si>
  <si>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</si>
  <si>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</si>
  <si>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</si>
  <si>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</si>
  <si>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</si>
  <si>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</si>
  <si>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</si>
  <si>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</si>
  <si>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</si>
  <si>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</si>
  <si>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</si>
  <si>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</si>
  <si>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</si>
  <si>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</si>
  <si>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</si>
  <si>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</si>
  <si>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</si>
  <si>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</si>
  <si>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</si>
  <si>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</si>
  <si>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</si>
  <si>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</si>
  <si>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</si>
  <si>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</si>
  <si>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</si>
  <si>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</si>
  <si>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</si>
  <si>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</si>
  <si>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</si>
  <si>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</si>
  <si>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</si>
  <si>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</si>
  <si>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</si>
  <si>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</si>
  <si>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</si>
  <si>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</si>
  <si>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</si>
  <si>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</si>
  <si>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</si>
  <si>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</si>
  <si>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</si>
  <si>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</si>
  <si>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</si>
  <si>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</si>
  <si>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</si>
  <si>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</si>
  <si>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</si>
  <si>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</si>
  <si>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</si>
  <si>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</si>
  <si>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</si>
  <si>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</si>
  <si>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</si>
  <si>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</si>
  <si>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</si>
  <si>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</si>
  <si>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</si>
  <si>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</si>
  <si>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</si>
  <si>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</si>
  <si>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</si>
  <si>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</si>
  <si>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</si>
  <si>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</si>
  <si>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</si>
  <si>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</si>
  <si>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</si>
  <si>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</si>
  <si>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</si>
  <si>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</si>
  <si>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</si>
  <si>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</si>
  <si>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</si>
  <si>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</si>
  <si>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</si>
  <si>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</si>
  <si>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</si>
  <si>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</si>
  <si>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</si>
  <si>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</si>
  <si>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</si>
  <si>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</si>
  <si>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</si>
  <si>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</si>
  <si>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</si>
  <si>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</si>
  <si>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</si>
  <si>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</si>
  <si>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</si>
  <si>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</si>
  <si>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</si>
  <si>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</si>
  <si>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</si>
  <si>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</si>
  <si>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</si>
  <si>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</si>
  <si>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</si>
  <si>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</si>
  <si>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</si>
  <si>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</si>
  <si>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</si>
  <si>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</si>
  <si>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</si>
  <si>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</si>
  <si>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</si>
  <si>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</si>
  <si>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</si>
  <si>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</si>
  <si>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</si>
  <si>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</si>
  <si>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</si>
  <si>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</si>
  <si>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</si>
  <si>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</si>
  <si>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</si>
  <si>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</si>
  <si>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</si>
  <si>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</si>
  <si>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</si>
  <si>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</si>
  <si>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</si>
  <si>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</si>
  <si>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</si>
  <si>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</si>
  <si>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</si>
  <si>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</si>
  <si>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</si>
  <si>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</si>
  <si>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</si>
  <si>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</si>
  <si>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</si>
  <si>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</si>
  <si>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</si>
  <si>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</si>
  <si>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</si>
  <si>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</si>
  <si>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</si>
  <si>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</si>
  <si>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</si>
  <si>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</si>
  <si>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</si>
  <si>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</si>
  <si>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</si>
  <si>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</si>
  <si>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</si>
  <si>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</si>
  <si>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</si>
  <si>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</si>
  <si>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</si>
  <si>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</si>
  <si>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</si>
  <si>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</si>
  <si>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</si>
  <si>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</si>
  <si>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</si>
  <si>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</si>
  <si>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</si>
  <si>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</si>
  <si>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</si>
  <si>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</si>
  <si>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</si>
  <si>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</si>
  <si>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</si>
  <si>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</si>
  <si>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</si>
  <si>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</si>
  <si>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</si>
  <si>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</si>
  <si>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</si>
  <si>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</si>
  <si>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</si>
  <si>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</si>
  <si>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</si>
  <si>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</si>
  <si>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</si>
  <si>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</si>
  <si>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</si>
  <si>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</si>
  <si>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</si>
  <si>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</si>
  <si>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</si>
  <si>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</si>
  <si>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</si>
  <si>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</si>
  <si>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</si>
  <si>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</si>
  <si>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</si>
  <si>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</si>
  <si>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</si>
  <si>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</si>
  <si>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</si>
  <si>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</si>
  <si>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</si>
  <si>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</si>
  <si>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</si>
  <si>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</si>
  <si>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</si>
  <si>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</si>
  <si>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</si>
  <si>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</si>
  <si>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</si>
  <si>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</si>
  <si>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</si>
  <si>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</si>
  <si>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</si>
  <si>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</si>
  <si>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</si>
  <si>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</si>
  <si>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</si>
  <si>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</si>
  <si>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</si>
  <si>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</si>
  <si>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</si>
  <si>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</si>
  <si>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</si>
  <si>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</si>
  <si>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</si>
  <si>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</si>
  <si>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</si>
  <si>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</si>
  <si>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</si>
  <si>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</si>
  <si>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</si>
  <si>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</si>
  <si>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</si>
  <si>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</si>
  <si>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</si>
  <si>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</si>
  <si>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</si>
  <si>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</si>
  <si>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</si>
  <si>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</si>
  <si>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</si>
  <si>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</si>
  <si>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</si>
  <si>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</si>
  <si>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</si>
  <si>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</si>
  <si>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</si>
  <si>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</si>
  <si>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</si>
  <si>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</si>
  <si>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</si>
  <si>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</si>
  <si>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</si>
  <si>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</si>
  <si>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</si>
  <si>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</si>
  <si>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</si>
  <si>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</si>
  <si>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</si>
  <si>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</si>
  <si>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</si>
  <si>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</si>
  <si>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</si>
  <si>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</si>
  <si>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</si>
  <si>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</si>
  <si>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</si>
  <si>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</si>
  <si>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</si>
  <si>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</si>
  <si>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</si>
  <si>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</si>
  <si>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</si>
  <si>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</si>
  <si>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</si>
  <si>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</si>
  <si>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</si>
  <si>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</si>
  <si>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</si>
  <si>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</si>
  <si>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</si>
  <si>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</si>
  <si>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</si>
  <si>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</si>
  <si>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</si>
  <si>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</si>
  <si>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</si>
  <si>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</si>
  <si>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</si>
  <si>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</si>
  <si>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</si>
  <si>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</si>
  <si>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</si>
  <si>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</si>
  <si>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</si>
  <si>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</si>
  <si>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</si>
  <si>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</si>
  <si>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</si>
  <si>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</si>
  <si>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</si>
  <si>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</si>
  <si>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</si>
  <si>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</si>
  <si>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</si>
  <si>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</si>
  <si>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</si>
  <si>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</si>
  <si>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</si>
  <si>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</si>
  <si>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</si>
  <si>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</si>
  <si>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</si>
  <si>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</si>
  <si>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</si>
  <si>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</si>
  <si>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</si>
  <si>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</si>
  <si>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</si>
  <si>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</si>
  <si>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</si>
  <si>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</si>
  <si>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</si>
  <si>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</si>
  <si>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</si>
  <si>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</si>
  <si>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</si>
  <si>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</si>
  <si>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</si>
  <si>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</si>
  <si>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</si>
  <si>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</si>
  <si>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</si>
  <si>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</si>
  <si>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</si>
  <si>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</si>
  <si>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</si>
  <si>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</si>
  <si>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</si>
  <si>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</si>
  <si>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</si>
  <si>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</si>
  <si>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</si>
  <si>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</si>
  <si>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</si>
  <si>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</si>
  <si>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</si>
  <si>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</si>
  <si>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</si>
  <si>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</si>
  <si>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</si>
  <si>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</si>
  <si>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</si>
  <si>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</si>
  <si>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</si>
  <si>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</si>
  <si>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</si>
  <si>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</si>
  <si>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</si>
  <si>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</si>
  <si>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</si>
  <si>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</si>
  <si>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</si>
  <si>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</si>
  <si>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</si>
  <si>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</si>
  <si>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</si>
  <si>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</si>
  <si>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</si>
  <si>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</si>
  <si>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</si>
  <si>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</si>
  <si>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</si>
  <si>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</si>
  <si>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</si>
  <si>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</si>
  <si>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</si>
  <si>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</si>
  <si>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</si>
  <si>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</si>
  <si>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</si>
  <si>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</si>
  <si>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</si>
  <si>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</si>
  <si>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</si>
  <si>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</si>
  <si>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</si>
  <si>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</si>
  <si>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</si>
  <si>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</si>
  <si>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</si>
  <si>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</si>
  <si>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</si>
  <si>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</si>
  <si>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</si>
  <si>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</si>
  <si>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</si>
  <si>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</si>
  <si>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</si>
  <si>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</si>
  <si>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</si>
  <si>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</si>
  <si>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</si>
  <si>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</si>
  <si>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</si>
  <si>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</si>
  <si>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</si>
  <si>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</si>
  <si>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</si>
  <si>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</si>
  <si>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</si>
  <si>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</si>
  <si>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</si>
  <si>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</si>
  <si>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</si>
  <si>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</si>
  <si>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</si>
  <si>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</si>
  <si>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</si>
  <si>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</si>
  <si>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</si>
  <si>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</si>
  <si>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</si>
  <si>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</si>
  <si>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</si>
  <si>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</si>
  <si>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</si>
  <si>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</si>
  <si>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</si>
  <si>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</si>
  <si>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</si>
  <si>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</si>
  <si>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</si>
  <si>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</si>
  <si>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</si>
  <si>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</si>
  <si>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</si>
  <si>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</si>
  <si>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</si>
  <si>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</si>
  <si>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</si>
  <si>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</si>
  <si>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</si>
  <si>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</si>
  <si>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</si>
  <si>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</si>
  <si>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</si>
  <si>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</si>
  <si>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</si>
  <si>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</si>
  <si>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</si>
  <si>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</si>
  <si>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</si>
  <si>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</si>
  <si>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</si>
  <si>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</si>
  <si>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</si>
  <si>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</si>
  <si>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</si>
  <si>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</si>
  <si>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</si>
  <si>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</si>
  <si>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</si>
  <si>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</si>
  <si>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</si>
  <si>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</si>
  <si>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</si>
  <si>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</si>
  <si>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</si>
  <si>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</si>
  <si>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</si>
  <si>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</si>
  <si>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</si>
  <si>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</si>
  <si>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</si>
  <si>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</si>
  <si>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</si>
  <si>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</si>
  <si>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</si>
  <si>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</si>
  <si>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</si>
  <si>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</si>
  <si>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</si>
  <si>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</si>
  <si>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</si>
  <si>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</si>
  <si>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</si>
  <si>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</si>
  <si>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</si>
  <si>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</si>
  <si>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</si>
  <si>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</si>
  <si>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</si>
  <si>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</si>
  <si>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</si>
  <si>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</si>
  <si>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</si>
  <si>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</si>
  <si>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</si>
  <si>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</si>
  <si>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</si>
  <si>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</si>
  <si>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</si>
  <si>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</si>
  <si>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</si>
  <si>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</si>
  <si>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</si>
  <si>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</si>
  <si>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</si>
  <si>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</si>
  <si>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</si>
  <si>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</si>
  <si>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</si>
  <si>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</si>
  <si>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</si>
  <si>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</si>
  <si>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</si>
  <si>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</si>
  <si>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</si>
  <si>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</si>
  <si>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</si>
  <si>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</si>
  <si>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</si>
  <si>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</si>
  <si>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</si>
  <si>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</si>
  <si>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</si>
  <si>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</si>
  <si>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</si>
  <si>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</si>
  <si>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</si>
  <si>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</si>
  <si>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</si>
  <si>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</si>
  <si>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</si>
  <si>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</si>
  <si>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</si>
  <si>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</si>
  <si>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</si>
  <si>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</si>
  <si>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</si>
  <si>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</si>
  <si>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</si>
  <si>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</si>
  <si>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</si>
  <si>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</si>
  <si>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</si>
  <si>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</si>
  <si>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</si>
  <si>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</si>
  <si>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</si>
  <si>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</si>
  <si>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</si>
  <si>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</si>
  <si>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</si>
  <si>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</si>
  <si>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</si>
  <si>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</si>
  <si>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</si>
  <si>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</si>
  <si>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</si>
  <si>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</si>
  <si>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</si>
  <si>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</si>
  <si>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</si>
  <si>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</si>
  <si>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</si>
  <si>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</si>
  <si>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</si>
  <si>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</si>
  <si>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</si>
  <si>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</si>
  <si>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</si>
  <si>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</si>
  <si>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</si>
  <si>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</si>
  <si>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</si>
  <si>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</si>
  <si>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</si>
  <si>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</si>
  <si>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</si>
  <si>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</si>
  <si>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</si>
  <si>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</si>
  <si>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</si>
  <si>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</si>
  <si>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</si>
  <si>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</si>
  <si>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</si>
  <si>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</si>
  <si>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</si>
  <si>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</si>
  <si>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</si>
  <si>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</si>
  <si>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</si>
  <si>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</si>
  <si>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</si>
  <si>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</si>
  <si>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</si>
  <si>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</si>
  <si>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</si>
  <si>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</si>
  <si>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</si>
  <si>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</si>
  <si>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</si>
  <si>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</si>
  <si>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</si>
  <si>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</si>
  <si>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</si>
  <si>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</si>
  <si>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</si>
  <si>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</si>
  <si>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</si>
  <si>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</si>
  <si>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</si>
  <si>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</si>
  <si>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</si>
  <si>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</si>
  <si>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</si>
  <si>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</si>
  <si>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</si>
  <si>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</si>
  <si>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</si>
  <si>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</si>
  <si>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</si>
  <si>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</si>
  <si>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</si>
  <si>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</si>
  <si>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</si>
  <si>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</si>
  <si>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</si>
  <si>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</si>
  <si>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</si>
  <si>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</si>
  <si>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</si>
  <si>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</si>
  <si>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</si>
  <si>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</si>
  <si>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</si>
  <si>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</si>
  <si>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</si>
  <si>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</si>
  <si>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</si>
  <si>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</si>
  <si>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</si>
  <si>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</si>
  <si>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</si>
  <si>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</si>
  <si>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</si>
  <si>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</si>
  <si>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</si>
  <si>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</si>
  <si>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</si>
  <si>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</si>
  <si>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</si>
  <si>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</si>
  <si>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</si>
  <si>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</si>
  <si>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</si>
  <si>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</si>
  <si>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</si>
  <si>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</si>
  <si>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</si>
  <si>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</si>
  <si>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</si>
  <si>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</si>
  <si>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</si>
  <si>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</si>
  <si>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</si>
  <si>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</si>
  <si>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</si>
  <si>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</si>
  <si>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</si>
  <si>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</si>
  <si>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</si>
  <si>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</si>
  <si>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</si>
  <si>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</si>
  <si>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</si>
  <si>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</si>
  <si>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</si>
  <si>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</si>
  <si>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</si>
  <si>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</si>
  <si>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</si>
  <si>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</si>
  <si>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</si>
  <si>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</si>
  <si>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</si>
  <si>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</si>
  <si>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</si>
  <si>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</si>
  <si>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</si>
  <si>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</si>
  <si>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</si>
  <si>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</si>
  <si>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</si>
  <si>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</si>
  <si>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</si>
  <si>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</si>
  <si>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</si>
  <si>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</si>
  <si>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</si>
  <si>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</si>
  <si>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</si>
  <si>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</si>
  <si>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</si>
  <si>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</si>
  <si>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</si>
  <si>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</si>
  <si>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</si>
  <si>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</si>
  <si>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</si>
  <si>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</si>
  <si>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</si>
  <si>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</si>
  <si>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</si>
  <si>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</si>
  <si>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</si>
  <si>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</si>
  <si>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</si>
  <si>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</si>
  <si>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</si>
  <si>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</si>
  <si>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</si>
  <si>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</si>
  <si>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</si>
  <si>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</si>
  <si>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</si>
  <si>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</si>
  <si>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</si>
  <si>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</si>
  <si>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</si>
  <si>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</si>
  <si>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</si>
  <si>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</si>
  <si>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</si>
  <si>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</si>
  <si>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</si>
  <si>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</si>
  <si>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</si>
  <si>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</si>
  <si>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</si>
  <si>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</si>
  <si>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</si>
  <si>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</si>
  <si>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</si>
  <si>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</si>
  <si>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</si>
  <si>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</si>
  <si>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</si>
  <si>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</si>
  <si>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</si>
  <si>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</si>
  <si>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</si>
  <si>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</si>
  <si>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</si>
  <si>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</si>
  <si>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</si>
  <si>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</si>
  <si>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</si>
  <si>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</si>
  <si>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</si>
  <si>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</si>
  <si>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</si>
  <si>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</si>
  <si>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</si>
  <si>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</si>
  <si>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</si>
  <si>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</si>
  <si>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</si>
  <si>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</si>
  <si>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</si>
  <si>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</si>
  <si>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</si>
  <si>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</si>
  <si>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</si>
  <si>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</si>
  <si>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</si>
  <si>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</si>
  <si>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</si>
  <si>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</si>
  <si>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</si>
  <si>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</si>
  <si>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</si>
  <si>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</si>
  <si>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</si>
  <si>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</si>
  <si>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</si>
  <si>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</si>
  <si>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</si>
  <si>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</si>
  <si>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</si>
  <si>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</si>
  <si>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</si>
  <si>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</si>
  <si>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</si>
  <si>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</si>
  <si>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</si>
  <si>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</si>
  <si>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</si>
  <si>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</si>
  <si>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</si>
  <si>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</si>
  <si>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</si>
  <si>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</si>
  <si>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</si>
  <si>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</si>
  <si>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</si>
  <si>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</si>
  <si>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</si>
  <si>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</si>
  <si>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</si>
  <si>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</si>
  <si>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</si>
  <si>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</si>
  <si>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</si>
  <si>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</si>
  <si>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</si>
  <si>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</si>
  <si>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</si>
  <si>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</si>
  <si>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</si>
  <si>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</si>
  <si>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</si>
  <si>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</si>
  <si>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</si>
  <si>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</si>
  <si>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</si>
  <si>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</si>
  <si>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</si>
  <si>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</si>
  <si>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</si>
  <si>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</si>
  <si>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</si>
  <si>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</si>
  <si>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</si>
  <si>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</si>
  <si>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</si>
  <si>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</si>
  <si>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</si>
  <si>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</si>
  <si>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</si>
  <si>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</si>
  <si>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</si>
  <si>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</si>
  <si>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</si>
  <si>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</si>
  <si>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</si>
  <si>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</si>
  <si>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</si>
  <si>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</si>
  <si>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</si>
  <si>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</si>
  <si>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</si>
  <si>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</si>
  <si>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</si>
  <si>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</si>
  <si>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</si>
  <si>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</si>
  <si>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</si>
  <si>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</si>
  <si>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</si>
  <si>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</si>
  <si>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</si>
  <si>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</si>
  <si>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</si>
  <si>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</si>
  <si>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</si>
  <si>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</si>
  <si>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</si>
  <si>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</si>
  <si>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</si>
  <si>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</si>
  <si>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</si>
  <si>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</si>
  <si>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</si>
  <si>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</si>
  <si>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</si>
  <si>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</si>
  <si>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</si>
  <si>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</si>
  <si>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</si>
  <si>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</si>
  <si>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</si>
  <si>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</si>
  <si>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</si>
  <si>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</si>
  <si>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</si>
  <si>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</si>
  <si>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</si>
  <si>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</si>
  <si>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</si>
  <si>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</si>
  <si>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</si>
  <si>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</si>
  <si>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</si>
  <si>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</si>
  <si>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</si>
  <si>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</si>
  <si>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</si>
  <si>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</si>
  <si>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</si>
  <si>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</si>
  <si>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</si>
  <si>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</si>
  <si>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</si>
  <si>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</si>
  <si>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</si>
  <si>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</si>
  <si>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</si>
  <si>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</si>
  <si>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</si>
  <si>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</si>
  <si>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</si>
  <si>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</si>
  <si>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</si>
  <si>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</si>
  <si>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</si>
  <si>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</si>
  <si>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</si>
  <si>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</si>
  <si>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</si>
  <si>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</si>
  <si>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</si>
  <si>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</si>
  <si>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</si>
  <si>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</si>
  <si>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</si>
  <si>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</si>
  <si>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</si>
  <si>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</si>
  <si>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</si>
  <si>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</si>
  <si>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</si>
  <si>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</si>
  <si>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</si>
  <si>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</si>
  <si>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</si>
  <si>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</si>
  <si>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</si>
  <si>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</si>
  <si>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</si>
  <si>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</si>
  <si>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</si>
  <si>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</si>
  <si>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</si>
  <si>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</si>
  <si>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</si>
  <si>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</si>
  <si>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</si>
  <si>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</si>
  <si>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</si>
  <si>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</si>
  <si>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</si>
  <si>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</si>
  <si>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</si>
  <si>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</si>
  <si>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</si>
  <si>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</si>
  <si>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</si>
  <si>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</si>
  <si>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</si>
  <si>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</si>
  <si>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</si>
  <si>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</si>
  <si>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</si>
  <si>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</si>
  <si>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</si>
  <si>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</si>
  <si>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</si>
  <si>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</si>
  <si>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</si>
  <si>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</si>
  <si>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</si>
  <si>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</si>
  <si>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</si>
  <si>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</si>
  <si>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</si>
  <si>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</si>
  <si>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</si>
  <si>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</si>
  <si>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</si>
  <si>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</si>
  <si>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</si>
  <si>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</si>
  <si>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</si>
  <si>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</si>
  <si>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</si>
  <si>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</si>
  <si>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</si>
  <si>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</si>
  <si>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</si>
  <si>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</si>
  <si>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</si>
  <si>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</si>
  <si>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</si>
  <si>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</si>
  <si>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</si>
  <si>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</si>
  <si>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</si>
  <si>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</si>
  <si>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</si>
  <si>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</si>
  <si>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</si>
  <si>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</si>
  <si>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</si>
  <si>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</si>
  <si>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</si>
  <si>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</si>
  <si>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</si>
  <si>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</si>
  <si>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</si>
  <si>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</si>
  <si>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</si>
  <si>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</si>
  <si>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</si>
  <si>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</si>
  <si>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</si>
  <si>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</si>
  <si>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</si>
  <si>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</si>
  <si>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</si>
  <si>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</si>
  <si>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</si>
  <si>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</si>
  <si>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</si>
  <si>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</si>
  <si>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</si>
  <si>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</si>
  <si>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</si>
  <si>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</si>
  <si>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</si>
  <si>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</si>
  <si>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</si>
  <si>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</si>
  <si>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</si>
  <si>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</si>
  <si>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</si>
  <si>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</si>
  <si>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</si>
  <si>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</si>
  <si>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</si>
  <si>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</si>
  <si>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</si>
  <si>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</si>
  <si>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</si>
  <si>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</si>
  <si>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</si>
  <si>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</si>
  <si>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</si>
  <si>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</si>
  <si>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</si>
  <si>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</si>
  <si>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</si>
  <si>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</si>
  <si>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</si>
  <si>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</si>
  <si>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</si>
  <si>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</si>
  <si>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</si>
  <si>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</si>
  <si>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</si>
  <si>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</si>
  <si>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</si>
  <si>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</si>
  <si>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</si>
  <si>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</si>
  <si>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</si>
  <si>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</si>
  <si>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</si>
  <si>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</si>
  <si>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</si>
  <si>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</si>
  <si>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</si>
  <si>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</si>
  <si>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</si>
  <si>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</si>
  <si>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</si>
  <si>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</si>
  <si>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</si>
  <si>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</si>
  <si>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</si>
  <si>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</si>
  <si>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</si>
  <si>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</si>
  <si>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</si>
  <si>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</si>
  <si>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</si>
  <si>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</si>
  <si>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</si>
  <si>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</si>
  <si>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</si>
  <si>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</si>
  <si>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</si>
  <si>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</si>
  <si>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</si>
  <si>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</si>
  <si>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</si>
  <si>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</si>
  <si>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</si>
  <si>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</si>
  <si>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</si>
  <si>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</si>
  <si>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</si>
  <si>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</si>
  <si>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</si>
  <si>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</si>
  <si>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</si>
  <si>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</si>
  <si>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</si>
  <si>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</si>
  <si>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</si>
  <si>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</si>
  <si>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</si>
  <si>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</si>
  <si>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</si>
  <si>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</si>
  <si>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</si>
  <si>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</si>
  <si>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</si>
  <si>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</si>
  <si>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</si>
  <si>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</si>
  <si>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</si>
  <si>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</si>
  <si>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</si>
  <si>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</si>
  <si>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</si>
  <si>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</si>
  <si>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</si>
  <si>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</si>
  <si>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</si>
  <si>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</si>
  <si>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</si>
  <si>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</si>
  <si>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</si>
  <si>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</si>
  <si>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</si>
  <si>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</si>
  <si>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</si>
  <si>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</si>
  <si>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</si>
  <si>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</si>
  <si>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</si>
  <si>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</si>
  <si>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</si>
  <si>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</si>
  <si>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</si>
  <si>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</si>
  <si>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</si>
  <si>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</si>
  <si>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</si>
  <si>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</si>
  <si>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</si>
  <si>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</si>
  <si>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</si>
  <si>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</si>
  <si>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</si>
  <si>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</si>
  <si>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</si>
  <si>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</si>
  <si>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</si>
  <si>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</si>
  <si>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</si>
  <si>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</si>
  <si>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</si>
  <si>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</si>
  <si>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</si>
  <si>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</si>
  <si>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</si>
  <si>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</si>
  <si>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</si>
  <si>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</si>
  <si>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</si>
  <si>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</si>
  <si>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</si>
  <si>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</si>
  <si>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</si>
  <si>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</si>
  <si>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</si>
  <si>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</si>
  <si>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</si>
  <si>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</si>
  <si>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</si>
  <si>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</si>
  <si>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</si>
  <si>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</si>
  <si>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</si>
  <si>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</si>
  <si>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</si>
  <si>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</si>
  <si>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</si>
  <si>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</si>
  <si>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</si>
  <si>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</si>
  <si>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</si>
  <si>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</si>
  <si>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</si>
  <si>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</si>
  <si>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</si>
  <si>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</si>
  <si>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</si>
  <si>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</si>
  <si>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</si>
  <si>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</si>
  <si>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</si>
  <si>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</si>
  <si>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</si>
  <si>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</si>
  <si>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</si>
  <si>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</si>
  <si>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</si>
  <si>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</si>
  <si>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</si>
  <si>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</si>
  <si>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</si>
  <si>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</si>
  <si>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</si>
  <si>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</si>
  <si>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</si>
  <si>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</si>
  <si>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</si>
  <si>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</si>
  <si>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</si>
  <si>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</si>
  <si>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</si>
  <si>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</si>
  <si>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</si>
  <si>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</si>
  <si>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</si>
  <si>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</si>
  <si>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</si>
  <si>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</si>
  <si>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</si>
  <si>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</si>
  <si>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</si>
  <si>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</si>
  <si>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</si>
  <si>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</si>
  <si>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</si>
  <si>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</si>
  <si>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</si>
  <si>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</si>
  <si>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</si>
  <si>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</si>
  <si>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</si>
  <si>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</si>
  <si>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</si>
  <si>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</si>
  <si>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</si>
  <si>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</si>
  <si>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</si>
  <si>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</si>
  <si>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</si>
  <si>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</si>
  <si>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</si>
  <si>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</si>
  <si>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</si>
  <si>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</si>
  <si>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</si>
  <si>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</si>
  <si>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</si>
  <si>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</si>
  <si>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</si>
  <si>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</si>
  <si>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</si>
  <si>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</si>
  <si>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</si>
  <si>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</si>
  <si>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</si>
  <si>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</si>
  <si>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</si>
  <si>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</si>
  <si>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</si>
  <si>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</si>
  <si>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</si>
  <si>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</si>
  <si>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</si>
  <si>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</si>
  <si>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</si>
  <si>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</si>
  <si>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</si>
  <si>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</si>
  <si>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</si>
  <si>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</si>
  <si>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</si>
  <si>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</si>
  <si>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</si>
  <si>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</si>
  <si>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</si>
  <si>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</si>
  <si>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</si>
  <si>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</si>
  <si>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</si>
  <si>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</si>
  <si>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</si>
  <si>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</si>
  <si>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</si>
  <si>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</si>
  <si>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</si>
  <si>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</si>
  <si>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</si>
  <si>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</si>
  <si>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</si>
  <si>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</si>
  <si>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</si>
  <si>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</si>
  <si>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</si>
  <si>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</si>
  <si>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</si>
  <si>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</si>
  <si>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</si>
  <si>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</si>
  <si>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</si>
  <si>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</si>
  <si>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</si>
  <si>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</si>
  <si>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</si>
  <si>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</si>
  <si>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</si>
  <si>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</si>
  <si>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</si>
  <si>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</si>
  <si>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</si>
  <si>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</si>
  <si>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</si>
  <si>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</si>
  <si>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</si>
  <si>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</si>
  <si>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</si>
  <si>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</si>
  <si>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</si>
  <si>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</si>
  <si>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</si>
  <si>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</si>
  <si>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</si>
  <si>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</si>
  <si>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</si>
  <si>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</si>
  <si>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</si>
  <si>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</si>
  <si>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</si>
  <si>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</si>
  <si>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</si>
  <si>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</si>
  <si>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</si>
  <si>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</si>
  <si>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</si>
  <si>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</si>
  <si>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</si>
  <si>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</si>
  <si>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</si>
  <si>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</si>
  <si>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</si>
  <si>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</si>
  <si>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</si>
  <si>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</si>
  <si>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</si>
  <si>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</si>
  <si>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</si>
  <si>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</si>
  <si>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</si>
  <si>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</si>
  <si>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</si>
  <si>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</si>
  <si>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</si>
  <si>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</si>
  <si>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</si>
  <si>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</si>
  <si>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</si>
  <si>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</si>
  <si>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</si>
  <si>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</si>
  <si>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</si>
  <si>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</si>
  <si>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</si>
  <si>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</si>
  <si>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</si>
  <si>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</si>
  <si>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</si>
  <si>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</si>
  <si>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</si>
  <si>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</si>
  <si>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</si>
  <si>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</si>
  <si>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</si>
  <si>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</si>
  <si>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</si>
  <si>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</si>
  <si>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</si>
  <si>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</si>
  <si>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</si>
  <si>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</si>
  <si>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</si>
  <si>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</si>
  <si>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</si>
  <si>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</si>
  <si>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</si>
  <si>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</si>
  <si>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</si>
  <si>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</si>
  <si>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</si>
  <si>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</si>
  <si>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</si>
  <si>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</si>
  <si>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</si>
  <si>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</si>
  <si>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</si>
  <si>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</si>
  <si>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</si>
  <si>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</si>
  <si>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</si>
  <si>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</si>
  <si>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</si>
  <si>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</si>
  <si>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</si>
  <si>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</si>
  <si>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</si>
  <si>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</si>
  <si>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</si>
  <si>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</si>
  <si>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</si>
  <si>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</si>
  <si>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</si>
  <si>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</si>
  <si>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</si>
  <si>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</si>
  <si>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</si>
  <si>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</si>
  <si>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</si>
  <si>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</si>
  <si>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</si>
  <si>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</si>
  <si>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</si>
  <si>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</si>
  <si>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</si>
  <si>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</si>
  <si>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</si>
  <si>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</si>
  <si>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</si>
  <si>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</si>
  <si>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</si>
  <si>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</si>
  <si>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</si>
  <si>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</si>
  <si>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</si>
  <si>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</si>
  <si>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</si>
  <si>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</si>
  <si>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</si>
  <si>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</si>
  <si>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</si>
  <si>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</si>
  <si>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</si>
  <si>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</si>
  <si>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</si>
  <si>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</si>
  <si>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</si>
  <si>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</si>
  <si>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</si>
  <si>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</si>
  <si>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</si>
  <si>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</si>
  <si>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</si>
  <si>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</si>
  <si>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</si>
  <si>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</si>
  <si>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</si>
  <si>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</si>
  <si>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</si>
  <si>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</si>
  <si>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</si>
  <si>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</si>
  <si>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</si>
  <si>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</si>
  <si>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</si>
  <si>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</si>
  <si>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</si>
  <si>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</si>
  <si>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</si>
  <si>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</si>
  <si>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</si>
  <si>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</si>
  <si>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</si>
  <si>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</si>
  <si>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</si>
  <si>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</si>
  <si>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</si>
  <si>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</si>
  <si>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</si>
  <si>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</si>
  <si>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</si>
  <si>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</si>
  <si>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</si>
  <si>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</si>
  <si>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</si>
  <si>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</si>
  <si>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</si>
  <si>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</si>
  <si>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</si>
  <si>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</si>
  <si>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</si>
  <si>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</si>
  <si>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</si>
  <si>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</si>
  <si>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</si>
  <si>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</si>
  <si>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</si>
  <si>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</si>
  <si>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</si>
  <si>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</si>
  <si>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</si>
  <si>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</si>
  <si>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</si>
  <si>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</si>
  <si>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</si>
  <si>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</si>
  <si>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</si>
  <si>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</si>
  <si>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</si>
  <si>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</si>
  <si>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</si>
  <si>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</si>
  <si>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</si>
  <si>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</si>
  <si>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</si>
  <si>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</si>
  <si>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</si>
  <si>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</si>
  <si>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</si>
  <si>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</si>
  <si>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</si>
  <si>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</si>
  <si>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</si>
  <si>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</si>
  <si>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</si>
  <si>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</si>
  <si>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</si>
  <si>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</si>
  <si>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</si>
  <si>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</si>
  <si>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</si>
  <si>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</si>
  <si>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</si>
  <si>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</si>
  <si>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</si>
  <si>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</si>
  <si>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</si>
  <si>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</si>
  <si>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</si>
  <si>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</si>
  <si>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</si>
  <si>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</si>
  <si>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</si>
  <si>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</si>
  <si>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</si>
  <si>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</si>
  <si>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</si>
  <si>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</si>
  <si>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</si>
  <si>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</si>
  <si>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</si>
  <si>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</si>
  <si>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</si>
  <si>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</si>
  <si>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</si>
  <si>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</si>
  <si>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</si>
  <si>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</si>
  <si>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</si>
  <si>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</si>
  <si>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</si>
  <si>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</si>
  <si>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</si>
  <si>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</si>
  <si>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</si>
  <si>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</si>
  <si>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</si>
  <si>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</si>
  <si>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</si>
  <si>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</si>
  <si>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</si>
  <si>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</si>
  <si>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</si>
  <si>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</si>
  <si>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</si>
  <si>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</si>
  <si>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</si>
  <si>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</si>
  <si>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</si>
  <si>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</si>
  <si>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</si>
  <si>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</si>
  <si>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</si>
  <si>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</si>
  <si>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</si>
  <si>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</si>
  <si>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</si>
  <si>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</si>
  <si>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</si>
  <si>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</si>
  <si>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</si>
  <si>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</si>
  <si>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</si>
  <si>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</si>
  <si>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</si>
  <si>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</si>
  <si>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</si>
  <si>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</si>
  <si>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</si>
  <si>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</si>
  <si>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</si>
  <si>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</si>
  <si>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</si>
  <si>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</si>
  <si>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</si>
  <si>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</si>
  <si>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</si>
  <si>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</si>
  <si>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</si>
  <si>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</si>
  <si>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</si>
  <si>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</si>
  <si>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</si>
  <si>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</si>
  <si>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</si>
  <si>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</si>
  <si>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</si>
  <si>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</si>
  <si>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</si>
  <si>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</si>
  <si>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</si>
  <si>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</si>
  <si>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</si>
  <si>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</si>
  <si>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</si>
  <si>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</si>
  <si>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</si>
  <si>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</si>
  <si>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</si>
  <si>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</si>
  <si>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</si>
  <si>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</si>
  <si>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</si>
  <si>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</si>
  <si>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</si>
  <si>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</si>
  <si>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</si>
  <si>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</si>
  <si>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</si>
  <si>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</si>
  <si>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</si>
  <si>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</si>
  <si>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</si>
  <si>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</si>
  <si>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</si>
  <si>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</si>
  <si>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</si>
  <si>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</si>
  <si>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</si>
  <si>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</si>
  <si>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</si>
  <si>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</si>
  <si>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</si>
  <si>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</si>
  <si>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</si>
  <si>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</si>
  <si>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</si>
  <si>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</si>
  <si>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</si>
  <si>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</si>
  <si>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</si>
  <si>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</si>
  <si>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</si>
  <si>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</si>
  <si>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</si>
  <si>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</si>
  <si>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</si>
  <si>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</si>
  <si>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</si>
  <si>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</si>
  <si>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</si>
  <si>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</si>
  <si>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</si>
  <si>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</si>
  <si>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</si>
  <si>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</si>
  <si>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</si>
  <si>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</si>
  <si>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</si>
  <si>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</si>
  <si>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</si>
  <si>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</si>
  <si>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</si>
  <si>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</si>
  <si>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</si>
  <si>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</si>
  <si>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</si>
  <si>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</si>
  <si>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</si>
  <si>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</si>
  <si>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</si>
  <si>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</si>
  <si>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</si>
  <si>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</si>
  <si>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</si>
  <si>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</si>
  <si>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</si>
  <si>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</si>
  <si>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</si>
  <si>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</si>
  <si>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</si>
  <si>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</si>
  <si>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</si>
  <si>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</si>
  <si>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</si>
  <si>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</si>
  <si>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</si>
  <si>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</si>
  <si>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</si>
  <si>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</si>
  <si>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</si>
  <si>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</si>
  <si>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</si>
  <si>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</si>
  <si>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</si>
  <si>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</si>
  <si>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</si>
  <si>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</si>
  <si>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</si>
  <si>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</si>
  <si>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</si>
  <si>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</si>
  <si>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</si>
  <si>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</si>
  <si>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</si>
  <si>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</si>
  <si>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</si>
  <si>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</si>
  <si>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</si>
  <si>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</si>
  <si>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</si>
  <si>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</si>
  <si>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</si>
  <si>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</si>
  <si>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</si>
  <si>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</si>
  <si>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</si>
  <si>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</si>
  <si>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</si>
  <si>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</si>
  <si>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</si>
  <si>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</si>
  <si>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</si>
  <si>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</si>
  <si>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</si>
  <si>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</si>
  <si>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</si>
  <si>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</si>
  <si>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</si>
  <si>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</si>
  <si>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</si>
  <si>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</si>
  <si>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</si>
  <si>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</si>
  <si>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</si>
  <si>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</si>
  <si>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</si>
  <si>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</si>
  <si>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</si>
  <si>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</si>
  <si>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</si>
  <si>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</si>
  <si>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</si>
  <si>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</si>
  <si>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</si>
  <si>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</si>
  <si>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</si>
  <si>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</si>
  <si>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</si>
  <si>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</si>
  <si>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</si>
  <si>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</si>
  <si>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</si>
  <si>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</si>
  <si>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</si>
  <si>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</si>
  <si>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</si>
  <si>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</si>
  <si>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</si>
  <si>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</si>
  <si>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</si>
  <si>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</si>
  <si>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</si>
  <si>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</si>
  <si>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</si>
  <si>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</si>
  <si>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</si>
  <si>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</si>
  <si>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</si>
  <si>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</si>
  <si>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</si>
  <si>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</si>
  <si>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</si>
  <si>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</si>
  <si>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</si>
  <si>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</si>
  <si>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</si>
  <si>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</si>
  <si>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</si>
  <si>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</si>
  <si>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</si>
  <si>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</si>
  <si>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</si>
  <si>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</si>
  <si>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</si>
  <si>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</si>
  <si>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</si>
  <si>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</si>
  <si>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</si>
  <si>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</si>
  <si>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</si>
  <si>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</si>
  <si>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</si>
  <si>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</si>
  <si>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</si>
  <si>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</si>
  <si>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</si>
  <si>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</si>
  <si>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</si>
  <si>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</si>
  <si>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</si>
  <si>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</si>
  <si>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</si>
  <si>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</si>
  <si>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</si>
  <si>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</si>
  <si>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</si>
  <si>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</si>
  <si>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</si>
  <si>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</si>
  <si>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</si>
  <si>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</si>
  <si>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</si>
  <si>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</si>
  <si>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</si>
  <si>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</si>
  <si>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</si>
  <si>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</si>
  <si>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</si>
  <si>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</si>
  <si>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</si>
  <si>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</si>
  <si>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</si>
  <si>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</si>
  <si>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</si>
  <si>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</si>
  <si>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</si>
  <si>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</si>
  <si>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</si>
  <si>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</si>
  <si>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</si>
  <si>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</si>
  <si>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</si>
  <si>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</si>
  <si>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</si>
  <si>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</si>
  <si>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</si>
  <si>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</si>
  <si>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</si>
  <si>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</si>
  <si>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</si>
  <si>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</si>
  <si>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</si>
  <si>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</si>
  <si>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</si>
  <si>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</si>
  <si>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</si>
  <si>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</si>
  <si>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</si>
  <si>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</si>
  <si>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</si>
  <si>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</si>
  <si>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</si>
  <si>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</si>
  <si>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</si>
  <si>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</si>
  <si>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</si>
  <si>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</si>
  <si>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</si>
  <si>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</si>
  <si>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</si>
  <si>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</si>
  <si>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</si>
  <si>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</si>
  <si>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</si>
  <si>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</si>
  <si>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</si>
  <si>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</si>
  <si>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</si>
  <si>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</si>
  <si>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</si>
  <si>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</si>
  <si>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</si>
  <si>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</si>
  <si>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</si>
  <si>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</si>
  <si>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</si>
  <si>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</si>
  <si>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</si>
  <si>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</si>
  <si>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</si>
  <si>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</si>
  <si>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</si>
  <si>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</si>
  <si>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</si>
  <si>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</si>
  <si>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</si>
  <si>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</si>
  <si>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</si>
  <si>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</si>
  <si>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</si>
  <si>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</si>
  <si>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</si>
  <si>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</si>
  <si>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</si>
  <si>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</si>
  <si>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</si>
  <si>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</si>
  <si>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</si>
  <si>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</si>
  <si>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</si>
  <si>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</si>
  <si>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</si>
  <si>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</si>
  <si>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</si>
  <si>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</si>
  <si>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</si>
  <si>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</si>
  <si>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</si>
  <si>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</si>
  <si>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</si>
  <si>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</si>
  <si>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</si>
  <si>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</si>
  <si>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</si>
  <si>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</si>
  <si>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</si>
  <si>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</si>
  <si>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</si>
  <si>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</si>
  <si>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</si>
  <si>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</si>
  <si>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</si>
  <si>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</si>
  <si>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</si>
  <si>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</si>
  <si>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</si>
  <si>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</si>
  <si>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</si>
  <si>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</si>
  <si>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</si>
  <si>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</si>
  <si>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</si>
  <si>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</si>
  <si>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</si>
  <si>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</si>
  <si>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</si>
  <si>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</si>
  <si>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</si>
  <si>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</si>
  <si>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</si>
  <si>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</si>
  <si>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</si>
  <si>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</si>
  <si>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</si>
  <si>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</si>
  <si>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</si>
  <si>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</si>
  <si>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</si>
  <si>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</si>
  <si>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</si>
  <si>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</si>
  <si>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</si>
  <si>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</si>
  <si>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</si>
  <si>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</si>
  <si>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</si>
  <si>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</si>
  <si>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</si>
  <si>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</si>
  <si>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</si>
  <si>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</si>
  <si>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</si>
  <si>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</si>
  <si>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</si>
  <si>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</si>
  <si>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</si>
  <si>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</si>
  <si>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</si>
  <si>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</si>
  <si>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</si>
  <si>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</si>
  <si>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</si>
  <si>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</si>
  <si>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</si>
  <si>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</si>
  <si>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</si>
  <si>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</si>
  <si>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</si>
  <si>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</si>
  <si>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</si>
  <si>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</si>
  <si>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</si>
  <si>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</si>
  <si>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</si>
  <si>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</si>
  <si>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</si>
  <si>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</si>
  <si>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</si>
  <si>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</si>
  <si>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</si>
  <si>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</si>
  <si>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</si>
  <si>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</si>
  <si>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</si>
  <si>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</si>
  <si>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</si>
  <si>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</si>
  <si>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</si>
  <si>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</si>
  <si>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</si>
  <si>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</si>
  <si>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</si>
  <si>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</si>
  <si>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</si>
  <si>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</si>
  <si>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</si>
  <si>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</si>
  <si>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</si>
  <si>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</si>
  <si>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</si>
  <si>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</si>
  <si>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</si>
  <si>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</si>
  <si>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</si>
  <si>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</si>
  <si>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</si>
  <si>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</si>
  <si>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</si>
  <si>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</si>
  <si>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</si>
  <si>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</si>
  <si>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</si>
  <si>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</si>
  <si>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</si>
  <si>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</si>
  <si>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</si>
  <si>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</si>
  <si>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</si>
  <si>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</si>
  <si>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</si>
  <si>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</si>
  <si>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</si>
  <si>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</si>
  <si>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</si>
  <si>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</si>
  <si>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</si>
  <si>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</si>
  <si>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</si>
  <si>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</si>
  <si>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</si>
  <si>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</si>
  <si>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</si>
  <si>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</si>
  <si>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</si>
  <si>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</si>
  <si>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</si>
  <si>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</si>
  <si>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</si>
  <si>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</si>
  <si>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</si>
  <si>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</si>
  <si>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</si>
  <si>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</si>
  <si>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</si>
  <si>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</si>
  <si>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</si>
  <si>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</si>
  <si>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</si>
  <si>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</si>
  <si>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</si>
  <si>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</si>
  <si>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</si>
  <si>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</si>
  <si>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</si>
  <si>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</si>
  <si>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</si>
  <si>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</si>
  <si>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</si>
  <si>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</si>
  <si>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</si>
  <si>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</si>
  <si>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</si>
  <si>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</si>
  <si>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</si>
  <si>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</si>
  <si>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</si>
  <si>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</si>
  <si>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</si>
  <si>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</si>
  <si>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</si>
  <si>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</si>
  <si>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</si>
  <si>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</si>
  <si>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</si>
  <si>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</si>
  <si>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</si>
  <si>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</si>
  <si>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</si>
  <si>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</si>
  <si>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</si>
  <si>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</si>
  <si>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</si>
  <si>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</si>
  <si>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</si>
  <si>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</si>
  <si>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</si>
  <si>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</si>
  <si>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</si>
  <si>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</si>
  <si>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</si>
  <si>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</si>
  <si>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</si>
  <si>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</si>
  <si>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</si>
  <si>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</si>
  <si>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</si>
  <si>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</si>
  <si>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</si>
  <si>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</si>
  <si>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</si>
  <si>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</si>
  <si>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</si>
  <si>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</si>
  <si>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</si>
  <si>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</si>
  <si>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</si>
  <si>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</si>
  <si>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</si>
  <si>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</si>
  <si>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</si>
  <si>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</si>
  <si>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</si>
  <si>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</si>
  <si>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</si>
  <si>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</si>
  <si>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</si>
  <si>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</si>
  <si>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</si>
  <si>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</si>
  <si>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</si>
  <si>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</si>
  <si>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</si>
  <si>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</si>
  <si>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</si>
  <si>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</si>
  <si>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</si>
  <si>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</si>
  <si>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</si>
  <si>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</si>
  <si>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</si>
  <si>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</si>
  <si>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</si>
  <si>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</si>
  <si>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</si>
  <si>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</si>
  <si>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</si>
  <si>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</si>
  <si>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</si>
  <si>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</si>
  <si>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</si>
  <si>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</si>
  <si>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</si>
  <si>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</si>
  <si>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</si>
  <si>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</si>
  <si>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</si>
  <si>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</si>
  <si>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</si>
  <si>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</si>
  <si>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</si>
  <si>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</si>
  <si>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</si>
  <si>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</si>
  <si>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</si>
  <si>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</si>
  <si>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</si>
  <si>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</si>
  <si>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</si>
  <si>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</si>
  <si>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</si>
  <si>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</si>
  <si>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</si>
  <si>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</si>
  <si>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</si>
  <si>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</si>
  <si>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</si>
  <si>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</si>
  <si>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</si>
  <si>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</si>
  <si>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</si>
  <si>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</si>
  <si>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</si>
  <si>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</si>
  <si>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</si>
  <si>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</si>
  <si>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</si>
  <si>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</si>
  <si>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</si>
  <si>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</si>
  <si>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</si>
  <si>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</si>
  <si>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</si>
  <si>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</si>
  <si>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</si>
  <si>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</si>
  <si>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</si>
  <si>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</si>
  <si>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</si>
  <si>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</si>
  <si>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</si>
  <si>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</si>
  <si>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</si>
  <si>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</si>
  <si>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</si>
  <si>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</si>
  <si>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</si>
  <si>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</si>
  <si>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</si>
  <si>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</si>
  <si>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</si>
  <si>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</si>
  <si>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</si>
  <si>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</si>
  <si>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</si>
  <si>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</si>
  <si>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</si>
  <si>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</si>
  <si>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</si>
  <si>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</si>
  <si>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</si>
  <si>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</si>
  <si>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</si>
  <si>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</si>
  <si>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</si>
  <si>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</si>
  <si>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</si>
  <si>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</si>
  <si>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</si>
  <si>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</si>
  <si>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</si>
  <si>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</si>
  <si>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</si>
  <si>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</si>
  <si>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</si>
  <si>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</si>
  <si>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</si>
  <si>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</si>
  <si>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</si>
  <si>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</si>
  <si>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</si>
  <si>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</si>
  <si>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</si>
  <si>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</si>
  <si>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</si>
  <si>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</si>
  <si>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</si>
  <si>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</si>
  <si>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</si>
  <si>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</si>
  <si>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</si>
  <si>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</si>
  <si>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</si>
  <si>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</si>
  <si>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</si>
  <si>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</si>
  <si>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</si>
  <si>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</si>
  <si>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</si>
  <si>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</si>
  <si>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</si>
  <si>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</si>
  <si>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</si>
  <si>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</si>
  <si>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</si>
  <si>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</si>
  <si>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</si>
  <si>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</si>
  <si>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</si>
  <si>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</si>
  <si>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</si>
  <si>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</si>
  <si>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</si>
  <si>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</si>
  <si>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</si>
  <si>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</si>
  <si>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</si>
  <si>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</si>
  <si>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</si>
  <si>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</si>
  <si>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</si>
  <si>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</si>
  <si>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</si>
  <si>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</si>
  <si>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</si>
  <si>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</si>
  <si>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</si>
  <si>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</si>
  <si>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</si>
  <si>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</si>
  <si>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</si>
  <si>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</si>
  <si>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</si>
  <si>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</si>
  <si>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</si>
  <si>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</si>
  <si>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</si>
  <si>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</si>
  <si>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</si>
  <si>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</si>
  <si>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</si>
  <si>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</si>
  <si>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</si>
  <si>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</si>
  <si>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</si>
  <si>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</si>
  <si>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</si>
  <si>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</si>
  <si>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</si>
  <si>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</si>
  <si>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</si>
  <si>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</si>
  <si>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</si>
  <si>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</si>
  <si>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</si>
  <si>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</si>
  <si>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</si>
  <si>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</si>
  <si>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</si>
  <si>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</si>
  <si>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</si>
  <si>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</si>
  <si>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</si>
  <si>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</si>
  <si>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</si>
  <si>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</si>
  <si>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</si>
  <si>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</si>
  <si>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</si>
  <si>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</si>
  <si>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</si>
  <si>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</si>
  <si>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</si>
  <si>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</si>
  <si>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</si>
  <si>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</si>
  <si>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</si>
  <si>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</si>
  <si>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</si>
  <si>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</si>
  <si>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</si>
  <si>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</si>
  <si>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</si>
  <si>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</si>
  <si>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</si>
  <si>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</si>
  <si>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</si>
  <si>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</si>
  <si>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</si>
  <si>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</si>
  <si>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</si>
  <si>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</si>
  <si>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</si>
  <si>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</si>
  <si>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</si>
  <si>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</si>
  <si>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</si>
  <si>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</si>
  <si>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</si>
  <si>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</si>
  <si>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</si>
  <si>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</si>
  <si>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</si>
  <si>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</si>
  <si>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</si>
  <si>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</si>
  <si>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</si>
  <si>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</si>
  <si>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</si>
  <si>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</si>
  <si>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</si>
  <si>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</si>
  <si>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</si>
  <si>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</si>
  <si>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</si>
  <si>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</si>
  <si>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</si>
  <si>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</si>
  <si>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</si>
  <si>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</si>
  <si>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</si>
  <si>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</si>
  <si>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</si>
  <si>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</si>
  <si>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</si>
  <si>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</si>
  <si>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</si>
  <si>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</si>
  <si>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</si>
  <si>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</si>
  <si>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</si>
  <si>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</si>
  <si>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</si>
  <si>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</si>
  <si>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</si>
  <si>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</si>
  <si>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</si>
  <si>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</si>
  <si>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</si>
  <si>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</si>
  <si>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</si>
  <si>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</si>
  <si>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</si>
  <si>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</si>
  <si>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</si>
  <si>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</si>
  <si>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</si>
  <si>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</si>
  <si>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</si>
  <si>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</si>
  <si>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</si>
  <si>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</si>
  <si>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</si>
  <si>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</si>
  <si>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</si>
  <si>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</si>
  <si>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</si>
  <si>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</si>
  <si>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</si>
  <si>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</si>
  <si>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</si>
  <si>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</si>
  <si>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</si>
  <si>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</si>
  <si>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</si>
  <si>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</si>
  <si>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</si>
  <si>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</si>
  <si>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</si>
  <si>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</si>
  <si>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</si>
  <si>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</si>
  <si>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</si>
  <si>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</si>
  <si>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</si>
  <si>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</si>
  <si>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</si>
  <si>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</si>
  <si>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</si>
  <si>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</si>
  <si>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</si>
  <si>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</si>
  <si>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</si>
  <si>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</si>
  <si>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</si>
  <si>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</si>
  <si>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</si>
  <si>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</si>
  <si>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</si>
  <si>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</si>
  <si>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</si>
  <si>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</si>
  <si>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</si>
  <si>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</si>
  <si>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</si>
  <si>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</si>
  <si>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</si>
  <si>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</si>
  <si>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</si>
  <si>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</si>
  <si>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</si>
  <si>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</si>
  <si>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</si>
  <si>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</si>
  <si>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</si>
  <si>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</si>
  <si>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</si>
  <si>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</si>
  <si>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</si>
  <si>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</si>
  <si>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</si>
  <si>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</si>
  <si>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</si>
  <si>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</si>
  <si>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</si>
  <si>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</si>
  <si>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</si>
  <si>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</si>
  <si>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</si>
  <si>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</si>
  <si>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</si>
  <si>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</si>
  <si>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</si>
  <si>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</si>
  <si>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</si>
  <si>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</si>
  <si>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</si>
  <si>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</si>
  <si>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</si>
  <si>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</si>
  <si>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</si>
  <si>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</si>
  <si>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</si>
  <si>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</si>
  <si>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</si>
  <si>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</si>
  <si>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</si>
  <si>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</si>
  <si>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</si>
  <si>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</si>
  <si>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</si>
  <si>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</si>
  <si>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</si>
  <si>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</si>
  <si>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</si>
  <si>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</si>
  <si>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</si>
  <si>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</si>
  <si>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</si>
  <si>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</si>
  <si>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</si>
  <si>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</si>
  <si>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</si>
  <si>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</si>
  <si>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</si>
  <si>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</si>
  <si>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</si>
  <si>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</si>
  <si>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</si>
  <si>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</si>
  <si>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</si>
  <si>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</si>
  <si>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</si>
  <si>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</si>
  <si>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</si>
  <si>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</si>
  <si>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</si>
  <si>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</si>
  <si>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</si>
  <si>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</si>
  <si>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</si>
  <si>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</si>
  <si>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</si>
  <si>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</si>
  <si>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</si>
  <si>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</si>
  <si>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</si>
  <si>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</si>
  <si>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</si>
  <si>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</si>
  <si>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</si>
  <si>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</si>
  <si>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</si>
  <si>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</si>
  <si>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</si>
  <si>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</si>
  <si>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</si>
  <si>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</si>
  <si>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</si>
  <si>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</si>
  <si>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</si>
  <si>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</si>
  <si>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</si>
  <si>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</si>
  <si>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</si>
  <si>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</si>
  <si>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</si>
  <si>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</si>
  <si>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</si>
  <si>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</si>
  <si>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</si>
  <si>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</si>
  <si>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</si>
  <si>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</si>
  <si>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</si>
  <si>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</si>
  <si>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</si>
  <si>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</si>
  <si>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</si>
  <si>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</si>
  <si>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</si>
  <si>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</si>
  <si>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</si>
  <si>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</si>
  <si>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</si>
  <si>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</si>
  <si>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</si>
  <si>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</si>
  <si>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</si>
  <si>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</si>
  <si>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</si>
  <si>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</si>
  <si>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</si>
  <si>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</si>
  <si>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</si>
  <si>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</si>
  <si>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</si>
  <si>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</si>
  <si>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</si>
  <si>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</si>
  <si>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</si>
  <si>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</si>
  <si>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</si>
  <si>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</si>
  <si>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</si>
  <si>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</si>
  <si>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</si>
  <si>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</si>
  <si>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</si>
  <si>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</si>
  <si>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</si>
  <si>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</si>
  <si>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</si>
  <si>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</si>
  <si>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</si>
  <si>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</si>
  <si>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</si>
  <si>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</si>
  <si>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</si>
  <si>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</si>
  <si>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</si>
  <si>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</si>
  <si>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</si>
  <si>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</si>
  <si>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</si>
  <si>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</si>
  <si>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</si>
  <si>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</si>
  <si>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</si>
  <si>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</si>
  <si>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</si>
  <si>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</si>
  <si>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</si>
  <si>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</si>
  <si>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</si>
  <si>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</si>
  <si>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</si>
  <si>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</si>
  <si>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</si>
  <si>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</si>
  <si>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</si>
  <si>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</si>
  <si>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</si>
  <si>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</si>
  <si>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</si>
  <si>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</si>
  <si>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</si>
  <si>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</si>
  <si>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</si>
  <si>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</si>
  <si>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</si>
  <si>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</si>
  <si>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</si>
  <si>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</si>
  <si>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</si>
  <si>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</si>
  <si>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</si>
  <si>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</si>
  <si>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</si>
  <si>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</si>
  <si>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</si>
  <si>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</si>
  <si>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</si>
  <si>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</si>
  <si>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</si>
  <si>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</si>
  <si>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</si>
  <si>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</si>
  <si>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</si>
  <si>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</si>
  <si>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</si>
  <si>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</si>
  <si>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</si>
  <si>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</si>
  <si>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</si>
  <si>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</si>
  <si>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</si>
  <si>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</si>
  <si>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</si>
  <si>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</si>
  <si>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</si>
  <si>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</si>
  <si>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</si>
  <si>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</si>
  <si>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</si>
  <si>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</si>
  <si>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</si>
  <si>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</si>
  <si>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</si>
  <si>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</si>
  <si>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</si>
  <si>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</si>
  <si>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</si>
  <si>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</si>
  <si>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</si>
  <si>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</si>
  <si>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</si>
  <si>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</si>
  <si>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</si>
  <si>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</si>
  <si>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</si>
  <si>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</si>
  <si>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</si>
  <si>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</si>
  <si>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</si>
  <si>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</si>
  <si>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</si>
  <si>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</si>
  <si>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</si>
  <si>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</si>
  <si>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</si>
  <si>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</si>
  <si>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</si>
  <si>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</si>
  <si>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</si>
  <si>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</si>
  <si>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</si>
  <si>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</si>
  <si>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</si>
  <si>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</si>
  <si>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</si>
  <si>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</si>
  <si>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</si>
  <si>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</si>
  <si>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</si>
  <si>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</si>
  <si>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</si>
  <si>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</si>
  <si>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</si>
  <si>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</si>
  <si>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</si>
  <si>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</si>
  <si>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</si>
  <si>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</si>
  <si>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</si>
  <si>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</si>
  <si>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</si>
  <si>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</si>
  <si>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</si>
  <si>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</si>
  <si>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</si>
  <si>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</si>
  <si>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</si>
  <si>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</si>
  <si>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</si>
  <si>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</si>
  <si>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</si>
  <si>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</si>
  <si>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</si>
  <si>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</si>
  <si>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</si>
  <si>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</si>
  <si>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</si>
  <si>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</si>
  <si>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</si>
  <si>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</si>
  <si>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</si>
  <si>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</si>
  <si>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</si>
  <si>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</si>
  <si>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</si>
  <si>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</si>
  <si>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</si>
  <si>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</si>
  <si>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</si>
  <si>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</si>
  <si>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</si>
  <si>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</si>
  <si>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</si>
  <si>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</si>
  <si>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</si>
  <si>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</si>
  <si>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</si>
  <si>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</si>
  <si>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</si>
  <si>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</si>
  <si>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</si>
  <si>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</si>
  <si>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</si>
  <si>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</si>
  <si>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</si>
  <si>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</si>
  <si>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</si>
  <si>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</si>
  <si>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</si>
  <si>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</si>
  <si>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</si>
  <si>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</si>
  <si>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</si>
  <si>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</si>
  <si>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</si>
  <si>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</si>
  <si>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</si>
  <si>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</si>
  <si>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</si>
  <si>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</si>
  <si>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</si>
  <si>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</si>
  <si>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</si>
  <si>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</si>
  <si>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</si>
  <si>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</si>
  <si>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</si>
  <si>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</si>
  <si>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</si>
  <si>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</si>
  <si>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</si>
  <si>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</si>
  <si>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</si>
  <si>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</si>
  <si>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</si>
  <si>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</si>
  <si>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</si>
  <si>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</si>
  <si>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</si>
  <si>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</si>
  <si>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</si>
  <si>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</si>
  <si>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</si>
  <si>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</si>
  <si>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</si>
  <si>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</si>
  <si>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</si>
  <si>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</si>
  <si>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</si>
  <si>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</si>
  <si>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</si>
  <si>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</si>
  <si>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</si>
  <si>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</si>
  <si>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</si>
  <si>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</si>
  <si>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</si>
  <si>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</si>
  <si>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</si>
  <si>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</si>
  <si>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</si>
  <si>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</si>
  <si>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</si>
  <si>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</si>
  <si>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</si>
  <si>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</si>
  <si>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</si>
  <si>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</si>
  <si>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</si>
  <si>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</si>
  <si>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</si>
  <si>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</si>
  <si>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</si>
  <si>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</si>
  <si>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</si>
  <si>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</si>
  <si>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</si>
  <si>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</si>
  <si>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</si>
  <si>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</si>
  <si>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</si>
  <si>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</si>
  <si>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</si>
  <si>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</si>
  <si>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</si>
  <si>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</si>
  <si>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</si>
  <si>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</si>
  <si>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</si>
  <si>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</si>
  <si>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</si>
  <si>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</si>
  <si>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</si>
  <si>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</si>
  <si>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</si>
  <si>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</si>
  <si>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</si>
  <si>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</si>
  <si>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</si>
  <si>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</si>
  <si>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</si>
  <si>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</si>
  <si>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</si>
  <si>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</si>
  <si>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</si>
  <si>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</si>
  <si>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</si>
  <si>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</si>
  <si>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</si>
  <si>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</si>
  <si>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</si>
  <si>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</si>
  <si>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</si>
  <si>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</si>
  <si>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</si>
  <si>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</si>
  <si>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</si>
  <si>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</si>
  <si>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</si>
  <si>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</si>
  <si>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</si>
  <si>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</si>
  <si>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</si>
  <si>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</si>
  <si>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</si>
  <si>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</si>
  <si>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</si>
  <si>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</si>
  <si>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</si>
  <si>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</si>
  <si>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</si>
  <si>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</si>
  <si>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</si>
  <si>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</si>
  <si>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</si>
  <si>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</si>
  <si>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</si>
  <si>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</si>
  <si>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</si>
  <si>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</si>
  <si>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</si>
  <si>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</si>
  <si>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</si>
  <si>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</si>
  <si>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</si>
  <si>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</si>
  <si>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</si>
  <si>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</si>
  <si>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</si>
  <si>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</si>
  <si>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</si>
  <si>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</si>
  <si>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</si>
  <si>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</si>
  <si>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</si>
  <si>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</si>
  <si>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</si>
  <si>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</si>
  <si>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</si>
  <si>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</si>
  <si>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</si>
  <si>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</si>
  <si>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</si>
  <si>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</si>
  <si>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</si>
  <si>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</si>
  <si>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</si>
  <si>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</si>
  <si>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</si>
  <si>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</si>
  <si>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</si>
  <si>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</si>
  <si>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</si>
  <si>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</si>
  <si>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</si>
  <si>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</si>
  <si>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</si>
  <si>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</si>
  <si>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</si>
  <si>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</si>
  <si>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</si>
  <si>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</si>
  <si>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</si>
  <si>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</si>
  <si>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</si>
  <si>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</si>
  <si>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</si>
  <si>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</si>
  <si>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</si>
  <si>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</si>
  <si>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</si>
  <si>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</si>
  <si>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</si>
  <si>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</si>
  <si>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</si>
  <si>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</si>
  <si>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</si>
  <si>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</si>
  <si>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</si>
  <si>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</si>
  <si>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</si>
  <si>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</si>
  <si>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</si>
  <si>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</si>
  <si>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</si>
  <si>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</si>
  <si>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</si>
  <si>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</si>
  <si>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</si>
  <si>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</si>
  <si>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</si>
  <si>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</si>
  <si>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</si>
  <si>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</si>
  <si>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</si>
  <si>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</si>
  <si>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</si>
  <si>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</si>
  <si>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</si>
  <si>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</si>
  <si>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</si>
  <si>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</si>
  <si>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</si>
  <si>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</si>
  <si>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</si>
  <si>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</si>
  <si>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</si>
  <si>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</si>
  <si>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</si>
  <si>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</si>
  <si>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</si>
  <si>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</si>
  <si>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</si>
  <si>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</si>
  <si>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</si>
  <si>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</si>
  <si>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</si>
  <si>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</si>
  <si>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</si>
  <si>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</si>
  <si>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</si>
  <si>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</si>
  <si>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</si>
  <si>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</si>
  <si>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</si>
  <si>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</si>
  <si>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</si>
  <si>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</si>
  <si>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</si>
  <si>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</si>
  <si>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</si>
  <si>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</si>
  <si>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</si>
  <si>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</si>
  <si>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</si>
  <si>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</si>
  <si>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</si>
  <si>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</si>
  <si>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</si>
  <si>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</si>
  <si>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</si>
  <si>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</si>
  <si>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</si>
  <si>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</si>
  <si>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</si>
  <si>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</si>
  <si>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</si>
  <si>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</si>
  <si>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</si>
  <si>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</si>
  <si>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</si>
  <si>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</si>
  <si>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</si>
  <si>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</si>
  <si>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</si>
  <si>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</si>
  <si>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</si>
  <si>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</si>
  <si>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</si>
  <si>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</si>
  <si>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</si>
  <si>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</si>
  <si>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</si>
  <si>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</si>
  <si>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</si>
  <si>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</si>
  <si>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</si>
  <si>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</si>
  <si>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</si>
  <si>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</si>
  <si>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</si>
  <si>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</si>
  <si>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</si>
  <si>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</si>
  <si>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</si>
  <si>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</si>
  <si>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</si>
  <si>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</si>
  <si>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</si>
  <si>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</si>
  <si>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</si>
  <si>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</si>
  <si>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</si>
  <si>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</si>
  <si>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</si>
  <si>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</si>
  <si>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</si>
  <si>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</si>
  <si>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</si>
  <si>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</si>
  <si>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</si>
  <si>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</si>
  <si>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</si>
  <si>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</si>
  <si>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</si>
  <si>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</si>
  <si>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</si>
  <si>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</si>
  <si>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</si>
  <si>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</si>
  <si>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</si>
  <si>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</si>
  <si>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</si>
  <si>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</si>
  <si>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</si>
  <si>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</si>
  <si>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</si>
  <si>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</si>
  <si>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</si>
  <si>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</si>
  <si>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</si>
  <si>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</si>
  <si>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</si>
  <si>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</si>
  <si>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</si>
  <si>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</si>
  <si>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</si>
  <si>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</si>
  <si>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</si>
  <si>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</si>
  <si>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</si>
  <si>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</si>
  <si>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</si>
  <si>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</si>
  <si>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</si>
  <si>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</si>
  <si>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</si>
  <si>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</si>
  <si>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</si>
  <si>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</si>
  <si>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</si>
  <si>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</si>
  <si>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</si>
  <si>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</si>
  <si>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</si>
  <si>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</si>
  <si>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</si>
  <si>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</si>
  <si>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</si>
  <si>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</si>
  <si>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</si>
  <si>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</si>
  <si>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</si>
  <si>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</si>
  <si>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</si>
  <si>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</si>
  <si>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</si>
  <si>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</si>
  <si>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</si>
  <si>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</si>
  <si>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</si>
  <si>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</si>
  <si>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</si>
  <si>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</si>
  <si>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</si>
  <si>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</si>
  <si>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</si>
  <si>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</si>
  <si>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</si>
  <si>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</si>
  <si>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</si>
  <si>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</si>
  <si>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</si>
  <si>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</si>
  <si>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</si>
  <si>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</si>
  <si>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</si>
  <si>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</si>
  <si>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</si>
  <si>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</si>
  <si>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</si>
  <si>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</si>
  <si>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</si>
  <si>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</si>
  <si>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</si>
  <si>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</si>
  <si>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</si>
  <si>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</si>
  <si>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</si>
  <si>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</si>
  <si>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</si>
  <si>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</si>
  <si>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</si>
  <si>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</si>
  <si>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</si>
  <si>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</si>
  <si>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</si>
  <si>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</si>
  <si>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</si>
  <si>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</si>
  <si>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</si>
  <si>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</si>
  <si>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</si>
  <si>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</si>
  <si>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</si>
  <si>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</si>
  <si>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</si>
  <si>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</si>
  <si>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</si>
  <si>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</si>
  <si>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</si>
  <si>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</si>
  <si>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</si>
  <si>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</si>
  <si>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</si>
  <si>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</si>
  <si>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</si>
  <si>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</si>
  <si>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</si>
  <si>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</si>
  <si>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</si>
  <si>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</si>
  <si>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</si>
  <si>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</si>
  <si>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</si>
  <si>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</si>
  <si>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</si>
  <si>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</si>
  <si>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</si>
  <si>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</si>
  <si>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</si>
  <si>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</si>
  <si>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</si>
  <si>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</si>
  <si>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</si>
  <si>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</si>
  <si>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</si>
  <si>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</si>
  <si>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</si>
  <si>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</si>
  <si>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</si>
  <si>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</si>
  <si>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</si>
  <si>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</si>
  <si>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</si>
  <si>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</si>
  <si>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</si>
  <si>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</si>
  <si>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</si>
  <si>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</si>
  <si>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</si>
  <si>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</si>
  <si>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</si>
  <si>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</si>
  <si>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</si>
  <si>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</si>
  <si>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</si>
  <si>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</si>
  <si>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</si>
  <si>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</si>
  <si>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</si>
  <si>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</si>
  <si>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</si>
  <si>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</si>
  <si>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</si>
  <si>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</si>
  <si>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</si>
  <si>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</si>
  <si>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</si>
  <si>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</si>
  <si>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</si>
  <si>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</si>
  <si>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</si>
  <si>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</si>
  <si>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</si>
  <si>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</si>
  <si>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</si>
  <si>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</si>
  <si>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</si>
  <si>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</si>
  <si>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</si>
  <si>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</si>
  <si>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</si>
  <si>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</si>
  <si>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</si>
  <si>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</si>
  <si>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</si>
  <si>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</si>
  <si>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</si>
  <si>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</si>
  <si>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</si>
  <si>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</si>
  <si>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</si>
  <si>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</si>
  <si>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</si>
  <si>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</si>
  <si>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</si>
  <si>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</si>
  <si>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</si>
  <si>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</si>
  <si>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</si>
  <si>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</si>
  <si>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</si>
  <si>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</si>
  <si>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</si>
  <si>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</si>
  <si>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</si>
  <si>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</si>
  <si>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</si>
  <si>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</si>
  <si>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</si>
  <si>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</si>
  <si>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</si>
  <si>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</si>
  <si>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</si>
  <si>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</si>
  <si>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</si>
  <si>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</si>
  <si>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</si>
  <si>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</si>
  <si>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</si>
  <si>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</si>
  <si>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</si>
  <si>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</si>
  <si>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</si>
  <si>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</si>
  <si>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</si>
  <si>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</si>
  <si>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</si>
  <si>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</si>
  <si>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</si>
  <si>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</si>
  <si>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</si>
  <si>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</si>
  <si>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</si>
  <si>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</si>
  <si>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</si>
  <si>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</si>
  <si>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</si>
  <si>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</si>
  <si>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</si>
  <si>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</si>
  <si>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</si>
  <si>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</si>
  <si>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</si>
  <si>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</si>
  <si>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</si>
  <si>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</si>
  <si>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</si>
  <si>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</si>
  <si>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</si>
  <si>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</si>
  <si>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</si>
  <si>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</si>
  <si>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</si>
  <si>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</si>
  <si>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</si>
  <si>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</si>
  <si>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</si>
  <si>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</si>
  <si>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</si>
  <si>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</si>
  <si>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</si>
  <si>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</si>
  <si>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</si>
  <si>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</si>
  <si>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</si>
  <si>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</si>
  <si>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</si>
  <si>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</si>
  <si>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</si>
  <si>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</si>
  <si>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</si>
  <si>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</si>
  <si>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</si>
  <si>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</si>
  <si>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</si>
  <si>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</si>
  <si>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</si>
  <si>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</si>
  <si>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</si>
  <si>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</si>
  <si>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</si>
  <si>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</si>
  <si>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</si>
  <si>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</si>
  <si>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</si>
  <si>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</si>
  <si>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</si>
  <si>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</si>
  <si>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</si>
  <si>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</si>
  <si>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</si>
  <si>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</si>
  <si>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</si>
  <si>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</si>
  <si>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</si>
  <si>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</si>
  <si>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</si>
  <si>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</si>
  <si>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</si>
  <si>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</si>
  <si>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</si>
  <si>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</si>
  <si>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</si>
  <si>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</si>
  <si>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</si>
  <si>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</si>
  <si>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</si>
  <si>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</si>
  <si>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</si>
  <si>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</si>
  <si>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</si>
  <si>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</si>
  <si>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</si>
  <si>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</si>
  <si>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</si>
  <si>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</si>
  <si>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</si>
  <si>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</si>
  <si>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</si>
  <si>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</si>
  <si>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</si>
  <si>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</si>
  <si>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</si>
  <si>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</si>
  <si>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</si>
  <si>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</si>
  <si>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</si>
  <si>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</si>
  <si>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</si>
  <si>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</si>
  <si>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</si>
  <si>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</si>
  <si>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</si>
  <si>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</si>
  <si>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</si>
  <si>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</si>
  <si>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</si>
  <si>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</si>
  <si>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</si>
  <si>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</si>
  <si>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</si>
  <si>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</si>
  <si>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</si>
  <si>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</si>
  <si>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</si>
  <si>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</si>
  <si>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</si>
  <si>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</si>
  <si>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</si>
  <si>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</si>
  <si>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</si>
  <si>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</si>
  <si>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</si>
  <si>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</si>
  <si>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</si>
  <si>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</si>
  <si>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</si>
  <si>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</si>
  <si>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</si>
  <si>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</si>
  <si>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</si>
  <si>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</si>
  <si>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</si>
  <si>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</si>
  <si>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</si>
  <si>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</si>
  <si>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</si>
  <si>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</si>
  <si>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</si>
  <si>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</si>
  <si>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</si>
  <si>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</si>
  <si>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</si>
  <si>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</si>
  <si>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</si>
  <si>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</si>
  <si>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</si>
  <si>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</si>
  <si>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</si>
  <si>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</si>
  <si>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</si>
  <si>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</si>
  <si>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</si>
  <si>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</si>
  <si>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</si>
  <si>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</si>
  <si>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</si>
  <si>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</si>
  <si>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</si>
  <si>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</si>
  <si>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</si>
  <si>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</si>
  <si>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</si>
  <si>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</si>
  <si>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</si>
  <si>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</si>
  <si>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</si>
  <si>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</si>
  <si>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</si>
  <si>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</si>
  <si>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</si>
  <si>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</si>
  <si>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</si>
  <si>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</si>
  <si>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</si>
  <si>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</si>
  <si>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</si>
  <si>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</si>
  <si>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</si>
  <si>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</si>
  <si>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</si>
  <si>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</si>
  <si>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</si>
  <si>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</si>
  <si>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</si>
  <si>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</si>
  <si>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</si>
  <si>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</si>
  <si>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</si>
  <si>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</si>
  <si>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</si>
  <si>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</si>
  <si>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</si>
  <si>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</si>
  <si>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</si>
  <si>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</si>
  <si>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</si>
  <si>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</si>
  <si>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</si>
  <si>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</si>
  <si>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</si>
  <si>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</si>
  <si>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</si>
  <si>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</si>
  <si>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</si>
  <si>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</si>
  <si>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</si>
  <si>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</si>
  <si>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</si>
  <si>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</si>
  <si>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</si>
  <si>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</si>
  <si>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</si>
  <si>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</si>
  <si>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</si>
  <si>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</si>
  <si>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</si>
  <si>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</si>
  <si>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</si>
  <si>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</si>
  <si>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</si>
  <si>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</si>
  <si>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</si>
  <si>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</si>
  <si>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</si>
  <si>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</si>
  <si>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</si>
  <si>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</si>
  <si>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</si>
  <si>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</si>
  <si>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</si>
  <si>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</si>
  <si>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</si>
  <si>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</si>
  <si>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</si>
  <si>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</si>
  <si>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</si>
  <si>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</si>
  <si>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</si>
  <si>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</si>
  <si>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</si>
  <si>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</si>
  <si>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</si>
  <si>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</si>
  <si>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</si>
  <si>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</si>
  <si>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</si>
  <si>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</si>
  <si>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</si>
  <si>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</si>
  <si>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</si>
  <si>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</si>
  <si>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</si>
  <si>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</si>
  <si>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</si>
  <si>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</si>
  <si>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</si>
  <si>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</si>
  <si>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</si>
  <si>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</si>
  <si>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</si>
  <si>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</si>
  <si>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</si>
  <si>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</si>
  <si>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</si>
  <si>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</si>
  <si>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</si>
  <si>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</si>
  <si>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</si>
  <si>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</si>
  <si>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</si>
  <si>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</si>
  <si>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</si>
  <si>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</si>
  <si>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</si>
  <si>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</si>
  <si>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</si>
  <si>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</si>
  <si>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</si>
  <si>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</si>
  <si>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</si>
  <si>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</si>
  <si>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</si>
  <si>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</si>
  <si>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</si>
  <si>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</si>
  <si>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</si>
  <si>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</si>
  <si>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</si>
  <si>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</si>
  <si>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</si>
  <si>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</si>
  <si>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</si>
  <si>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</si>
  <si>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</si>
  <si>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</si>
  <si>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</si>
  <si>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</si>
  <si>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</si>
  <si>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</si>
  <si>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</si>
  <si>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</si>
  <si>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</si>
  <si>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</si>
  <si>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</si>
  <si>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</si>
  <si>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</si>
  <si>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</si>
  <si>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</si>
  <si>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</si>
  <si>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</si>
  <si>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</si>
  <si>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</si>
  <si>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</si>
  <si>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</si>
  <si>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</si>
  <si>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</si>
  <si>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</si>
  <si>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</si>
  <si>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</si>
  <si>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</si>
  <si>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</si>
  <si>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</si>
  <si>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</si>
  <si>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</si>
  <si>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</si>
  <si>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</si>
  <si>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</si>
  <si>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</si>
  <si>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</si>
  <si>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</si>
  <si>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</si>
  <si>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</si>
  <si>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</si>
  <si>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</si>
  <si>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</si>
  <si>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</si>
  <si>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</si>
  <si>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</si>
  <si>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</si>
  <si>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</si>
  <si>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</si>
  <si>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</si>
  <si>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</si>
  <si>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</si>
  <si>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</si>
  <si>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</si>
  <si>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</si>
  <si>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</si>
  <si>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</si>
  <si>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</si>
  <si>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</si>
  <si>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</si>
  <si>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</si>
  <si>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</si>
  <si>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</si>
  <si>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</si>
  <si>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</si>
  <si>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</si>
  <si>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</si>
  <si>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</si>
  <si>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</si>
  <si>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</si>
  <si>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</si>
  <si>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</si>
  <si>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</si>
  <si>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</si>
  <si>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</si>
  <si>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</si>
  <si>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</si>
  <si>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</si>
  <si>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</si>
  <si>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</si>
  <si>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</si>
  <si>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</si>
  <si>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</si>
  <si>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</si>
  <si>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</si>
  <si>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</si>
  <si>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</si>
  <si>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</si>
  <si>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</si>
  <si>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</si>
  <si>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</si>
  <si>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</si>
  <si>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</si>
  <si>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</si>
  <si>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</si>
  <si>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</si>
  <si>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</si>
  <si>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</si>
  <si>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</si>
  <si>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</si>
  <si>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</si>
  <si>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</si>
  <si>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</si>
  <si>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</si>
  <si>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</si>
  <si>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</si>
  <si>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</si>
  <si>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</si>
  <si>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</si>
  <si>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</si>
  <si>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</si>
  <si>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</si>
  <si>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</si>
  <si>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</si>
  <si>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</si>
  <si>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</si>
  <si>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</si>
  <si>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</si>
  <si>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</si>
  <si>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</si>
  <si>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</si>
  <si>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</si>
  <si>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</si>
  <si>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</si>
  <si>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</si>
  <si>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</si>
  <si>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</si>
  <si>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</si>
  <si>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</si>
  <si>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</si>
  <si>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</si>
  <si>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</si>
  <si>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</si>
  <si>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</si>
  <si>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</si>
  <si>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</si>
  <si>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</si>
  <si>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</si>
  <si>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</si>
  <si>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</si>
  <si>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</si>
  <si>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</si>
  <si>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</si>
  <si>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</si>
  <si>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</si>
  <si>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</si>
  <si>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</si>
  <si>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</si>
  <si>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</si>
  <si>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</si>
  <si>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</si>
  <si>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</si>
  <si>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</si>
  <si>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</si>
  <si>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</si>
  <si>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</si>
  <si>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</si>
  <si>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</si>
  <si>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</si>
  <si>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</si>
  <si>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</si>
  <si>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</si>
  <si>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</si>
  <si>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</si>
  <si>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</si>
  <si>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</si>
  <si>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</si>
  <si>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</si>
  <si>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</si>
  <si>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</si>
  <si>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</si>
  <si>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</si>
  <si>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</si>
  <si>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</si>
  <si>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</si>
  <si>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</si>
  <si>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</si>
  <si>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</si>
  <si>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</si>
  <si>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</si>
  <si>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</si>
  <si>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</si>
  <si>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</si>
  <si>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</si>
  <si>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</si>
  <si>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</si>
  <si>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</si>
  <si>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</si>
  <si>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</si>
  <si>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</si>
  <si>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</si>
  <si>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</si>
  <si>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</si>
  <si>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</si>
  <si>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</si>
  <si>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</si>
  <si>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</si>
  <si>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</si>
  <si>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</si>
  <si>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</si>
  <si>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</si>
  <si>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</si>
  <si>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</si>
  <si>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</si>
  <si>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</si>
  <si>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</si>
  <si>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</si>
  <si>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</si>
  <si>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</si>
  <si>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</si>
  <si>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</si>
  <si>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</si>
  <si>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</si>
  <si>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</si>
  <si>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</si>
  <si>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</si>
  <si>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</si>
  <si>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</si>
  <si>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</si>
  <si>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</si>
  <si>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</si>
  <si>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</si>
  <si>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</si>
  <si>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</si>
  <si>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</si>
  <si>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</si>
  <si>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</si>
  <si>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</si>
  <si>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</si>
  <si>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</si>
  <si>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</si>
  <si>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</si>
  <si>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</si>
  <si>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</si>
  <si>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</si>
  <si>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</si>
  <si>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</si>
  <si>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</si>
  <si>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</si>
  <si>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</si>
  <si>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</si>
  <si>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</si>
  <si>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</si>
  <si>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</si>
  <si>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</si>
  <si>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</si>
  <si>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</si>
  <si>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</si>
  <si>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</si>
  <si>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</si>
  <si>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</si>
  <si>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</si>
  <si>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</si>
  <si>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</si>
  <si>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</si>
  <si>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</si>
  <si>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</si>
  <si>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</si>
  <si>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</si>
  <si>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</si>
  <si>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</si>
  <si>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</si>
  <si>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</si>
  <si>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</si>
  <si>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</si>
  <si>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</si>
  <si>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</si>
  <si>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</si>
  <si>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</si>
  <si>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</si>
  <si>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</si>
  <si>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</si>
  <si>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</si>
  <si>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</si>
  <si>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</si>
  <si>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</si>
  <si>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</si>
  <si>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</si>
  <si>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</si>
  <si>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</si>
  <si>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</si>
  <si>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</si>
  <si>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</si>
  <si>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</si>
  <si>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</si>
  <si>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</si>
  <si>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</si>
  <si>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</si>
  <si>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</si>
  <si>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</si>
  <si>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</si>
  <si>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</si>
  <si>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</si>
  <si>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</si>
  <si>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</si>
  <si>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</si>
  <si>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</si>
  <si>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</si>
  <si>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</si>
  <si>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</si>
  <si>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</si>
  <si>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</si>
  <si>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</si>
  <si>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</si>
  <si>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</si>
  <si>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</si>
  <si>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</si>
  <si>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</si>
  <si>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</si>
  <si>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</si>
  <si>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</si>
  <si>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</si>
  <si>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</si>
  <si>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</si>
  <si>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</si>
  <si>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</si>
  <si>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</si>
  <si>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</si>
  <si>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</si>
  <si>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</si>
  <si>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</si>
  <si>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</si>
  <si>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</si>
  <si>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</si>
  <si>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</si>
  <si>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</si>
  <si>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</si>
  <si>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</si>
  <si>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</si>
  <si>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</si>
  <si>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</si>
  <si>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</si>
  <si>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</si>
  <si>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</si>
  <si>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</si>
  <si>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</si>
  <si>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</si>
  <si>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</si>
  <si>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</si>
  <si>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</si>
  <si>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</si>
  <si>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</si>
  <si>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</si>
  <si>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</si>
  <si>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</si>
  <si>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</si>
  <si>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</si>
  <si>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</si>
  <si>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</si>
  <si>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</si>
  <si>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</si>
  <si>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</si>
  <si>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</si>
  <si>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</si>
  <si>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</si>
  <si>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</si>
  <si>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</si>
  <si>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</si>
  <si>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</si>
  <si>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</si>
  <si>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</si>
  <si>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</si>
  <si>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</si>
  <si>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</si>
  <si>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</si>
  <si>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</si>
  <si>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</si>
  <si>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</si>
  <si>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</si>
  <si>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</si>
  <si>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</si>
  <si>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</si>
  <si>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</si>
  <si>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</si>
  <si>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</si>
  <si>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</si>
  <si>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</si>
  <si>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</si>
  <si>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</si>
  <si>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</si>
  <si>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</si>
  <si>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</si>
  <si>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</si>
  <si>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</si>
  <si>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</si>
  <si>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</si>
  <si>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</si>
  <si>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</si>
  <si>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</si>
  <si>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</si>
  <si>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</si>
  <si>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</si>
  <si>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</si>
  <si>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</si>
  <si>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</si>
  <si>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</si>
  <si>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</si>
  <si>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</si>
  <si>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</si>
  <si>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</si>
  <si>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</si>
  <si>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</si>
  <si>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</si>
  <si>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</si>
  <si>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</si>
  <si>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</si>
  <si>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</si>
  <si>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</si>
  <si>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</si>
  <si>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</si>
  <si>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</si>
  <si>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</si>
  <si>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</si>
  <si>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</si>
  <si>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</si>
  <si>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</si>
  <si>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</si>
  <si>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</si>
  <si>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</si>
  <si>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</si>
  <si>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</si>
  <si>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</si>
  <si>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</si>
  <si>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</si>
  <si>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</si>
  <si>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</si>
  <si>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</si>
  <si>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</si>
  <si>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</si>
  <si>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</si>
  <si>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</si>
  <si>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</si>
  <si>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</si>
  <si>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</si>
  <si>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</si>
  <si>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</si>
  <si>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</si>
  <si>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</si>
  <si>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</si>
  <si>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</si>
  <si>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</si>
  <si>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</si>
  <si>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</si>
  <si>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</si>
  <si>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</si>
  <si>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</si>
  <si>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</si>
  <si>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</si>
  <si>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</si>
  <si>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</si>
  <si>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</si>
  <si>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</si>
  <si>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</si>
  <si>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</si>
  <si>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</si>
  <si>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</si>
  <si>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</si>
  <si>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</si>
  <si>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</si>
  <si>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</si>
  <si>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</si>
  <si>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</si>
  <si>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</si>
  <si>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</si>
  <si>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</si>
  <si>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</si>
  <si>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</si>
  <si>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</si>
  <si>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</si>
  <si>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</si>
  <si>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</si>
  <si>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</si>
  <si>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</si>
  <si>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</si>
  <si>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</si>
  <si>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</si>
  <si>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</si>
  <si>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</si>
  <si>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</si>
  <si>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</si>
  <si>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</si>
  <si>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</si>
  <si>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</si>
  <si>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</si>
  <si>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</si>
  <si>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</si>
  <si>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</si>
  <si>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</si>
  <si>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</si>
  <si>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</si>
  <si>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</si>
  <si>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</si>
  <si>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</si>
  <si>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</si>
  <si>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</si>
  <si>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</si>
  <si>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</si>
  <si>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</si>
  <si>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</si>
  <si>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</si>
  <si>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</si>
  <si>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</si>
  <si>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</si>
  <si>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</si>
  <si>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</si>
  <si>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</si>
  <si>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</si>
  <si>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</si>
  <si>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</si>
  <si>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</si>
  <si>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</si>
  <si>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</si>
  <si>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</si>
  <si>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</si>
  <si>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</si>
  <si>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</si>
  <si>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</si>
  <si>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</si>
  <si>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</si>
  <si>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</si>
  <si>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</si>
  <si>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</si>
  <si>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</si>
  <si>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</si>
  <si>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</si>
  <si>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</si>
  <si>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</si>
  <si>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</si>
  <si>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</si>
  <si>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</si>
  <si>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</si>
  <si>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</si>
  <si>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</si>
  <si>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</si>
  <si>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</si>
  <si>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</si>
  <si>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</si>
  <si>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</si>
  <si>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</si>
  <si>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</si>
  <si>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</si>
  <si>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</si>
  <si>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</si>
  <si>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</si>
  <si>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</si>
  <si>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</si>
  <si>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</si>
  <si>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</si>
  <si>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</si>
  <si>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</si>
  <si>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</si>
  <si>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</si>
  <si>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</si>
  <si>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</si>
  <si>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</si>
  <si>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</si>
  <si>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</si>
  <si>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</si>
  <si>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</si>
  <si>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</si>
  <si>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</si>
  <si>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</si>
  <si>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</si>
  <si>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</si>
  <si>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</si>
  <si>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</si>
  <si>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</si>
  <si>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</si>
  <si>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</si>
  <si>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</si>
  <si>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</si>
  <si>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</si>
  <si>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</si>
  <si>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</si>
  <si>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</si>
  <si>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</si>
  <si>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</si>
  <si>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</si>
  <si>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</si>
  <si>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</si>
  <si>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</si>
  <si>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</si>
  <si>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</si>
  <si>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</si>
  <si>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</si>
  <si>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</si>
  <si>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</si>
  <si>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</si>
  <si>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</si>
  <si>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</si>
  <si>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</si>
  <si>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</si>
  <si>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</si>
  <si>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</si>
  <si>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</si>
  <si>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</si>
  <si>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</si>
  <si>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</si>
  <si>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</si>
  <si>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</si>
  <si>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</si>
  <si>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</si>
  <si>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</si>
  <si>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</si>
  <si>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</si>
  <si>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</si>
  <si>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</si>
  <si>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</si>
  <si>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</si>
  <si>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</si>
  <si>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</si>
  <si>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</si>
  <si>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</si>
  <si>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</si>
  <si>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</si>
  <si>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</si>
  <si>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</si>
  <si>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</si>
  <si>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</si>
  <si>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</si>
  <si>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</si>
  <si>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</si>
  <si>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</si>
  <si>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</si>
  <si>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</si>
  <si>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</si>
  <si>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</si>
  <si>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</si>
  <si>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</si>
  <si>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</si>
  <si>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</si>
  <si>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</si>
  <si>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</si>
  <si>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</si>
  <si>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</si>
  <si>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</si>
  <si>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</si>
  <si>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</si>
  <si>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</si>
  <si>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</si>
  <si>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</si>
  <si>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</si>
  <si>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</si>
  <si>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</si>
  <si>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</si>
  <si>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</si>
  <si>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</si>
  <si>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</si>
  <si>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</si>
  <si>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</si>
  <si>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</si>
  <si>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</si>
  <si>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</si>
  <si>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</si>
  <si>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</si>
  <si>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</si>
  <si>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</si>
  <si>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</si>
  <si>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</si>
  <si>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</si>
  <si>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</si>
  <si>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</si>
  <si>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</si>
  <si>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</si>
  <si>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</si>
  <si>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</si>
  <si>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</si>
  <si>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</si>
  <si>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</si>
  <si>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</si>
  <si>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</si>
  <si>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</si>
  <si>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</si>
  <si>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</si>
  <si>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</si>
  <si>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</si>
  <si>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</si>
  <si>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</si>
  <si>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</si>
  <si>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</si>
  <si>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</si>
  <si>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</si>
  <si>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</si>
  <si>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</si>
  <si>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</si>
  <si>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</si>
  <si>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</si>
  <si>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</si>
  <si>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</si>
  <si>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</si>
  <si>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</si>
  <si>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</si>
  <si>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</si>
  <si>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</si>
  <si>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</si>
  <si>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</si>
  <si>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</si>
  <si>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</si>
  <si>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</si>
  <si>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</si>
  <si>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</si>
  <si>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</si>
  <si>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</si>
  <si>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</si>
  <si>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</si>
  <si>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</si>
  <si>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</si>
  <si>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</si>
  <si>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</si>
  <si>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</si>
  <si>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</si>
  <si>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</si>
  <si>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</si>
  <si>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</si>
  <si>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</si>
  <si>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</si>
  <si>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</si>
  <si>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</si>
  <si>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</si>
  <si>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</si>
  <si>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</si>
  <si>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</si>
  <si>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</si>
  <si>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</si>
  <si>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</si>
  <si>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</si>
  <si>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</si>
  <si>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</si>
  <si>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</si>
  <si>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</si>
  <si>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</si>
  <si>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</si>
  <si>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</si>
  <si>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</si>
  <si>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</si>
  <si>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</si>
  <si>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</si>
  <si>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</si>
  <si>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</si>
  <si>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</si>
  <si>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</si>
  <si>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</si>
  <si>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</si>
  <si>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</si>
  <si>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</si>
  <si>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</si>
  <si>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</si>
  <si>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</si>
  <si>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</si>
  <si>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</si>
  <si>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</si>
  <si>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</si>
  <si>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</si>
  <si>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</si>
  <si>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</si>
  <si>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</si>
  <si>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</si>
  <si>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</si>
  <si>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</si>
  <si>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</si>
  <si>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</si>
  <si>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</si>
  <si>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</si>
  <si>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</si>
  <si>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</si>
  <si>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</si>
  <si>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</si>
  <si>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</si>
  <si>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</si>
  <si>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</si>
  <si>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</si>
  <si>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</si>
  <si>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</si>
  <si>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</si>
  <si>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</si>
  <si>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</si>
  <si>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</si>
  <si>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</si>
  <si>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</si>
  <si>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</si>
  <si>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</si>
  <si>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</si>
  <si>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</si>
  <si>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</si>
  <si>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</si>
  <si>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</si>
  <si>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</si>
  <si>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</si>
  <si>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</si>
  <si>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</si>
  <si>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</si>
  <si>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</si>
  <si>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</si>
  <si>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</si>
  <si>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</si>
  <si>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</si>
  <si>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</si>
  <si>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</si>
  <si>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</si>
  <si>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</si>
  <si>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</si>
  <si>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</si>
  <si>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</si>
  <si>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</si>
  <si>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</si>
  <si>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</si>
  <si>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</si>
  <si>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</si>
  <si>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</si>
  <si>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</si>
  <si>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</si>
  <si>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</si>
  <si>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</si>
  <si>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</si>
  <si>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</si>
  <si>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</si>
  <si>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</si>
  <si>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</si>
  <si>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</si>
  <si>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</si>
  <si>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</si>
  <si>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</si>
  <si>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</si>
  <si>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</si>
  <si>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</si>
  <si>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</si>
  <si>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</si>
  <si>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</si>
  <si>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</si>
  <si>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</si>
  <si>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</si>
  <si>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</si>
  <si>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</si>
  <si>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</si>
  <si>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</si>
  <si>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</si>
  <si>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</si>
  <si>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</si>
  <si>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</si>
  <si>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</si>
  <si>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</si>
  <si>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</si>
  <si>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</si>
  <si>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</si>
  <si>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</si>
  <si>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</si>
  <si>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</si>
  <si>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</si>
  <si>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</si>
  <si>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</si>
  <si>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</si>
  <si>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</si>
  <si>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</si>
  <si>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</si>
  <si>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</si>
  <si>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</si>
  <si>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</si>
  <si>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</si>
  <si>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</si>
  <si>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</si>
  <si>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</si>
  <si>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</si>
  <si>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</si>
  <si>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</si>
  <si>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</si>
  <si>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</si>
  <si>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</si>
  <si>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</si>
  <si>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</si>
  <si>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</si>
  <si>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</si>
  <si>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</si>
  <si>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</si>
  <si>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</si>
  <si>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</si>
  <si>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</si>
  <si>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</si>
  <si>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</si>
  <si>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</si>
  <si>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</si>
  <si>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</si>
  <si>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</si>
  <si>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</si>
  <si>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</si>
  <si>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</si>
  <si>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</si>
  <si>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</si>
  <si>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</si>
  <si>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</si>
  <si>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</si>
  <si>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</si>
  <si>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</si>
  <si>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</si>
  <si>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</si>
  <si>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</si>
  <si>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</si>
  <si>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</si>
  <si>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</si>
  <si>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</si>
  <si>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</si>
  <si>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</si>
  <si>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</si>
  <si>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</si>
  <si>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</si>
  <si>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</si>
  <si>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</si>
  <si>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</si>
  <si>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</si>
  <si>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</si>
  <si>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</si>
  <si>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</si>
  <si>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</si>
  <si>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</si>
  <si>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</si>
  <si>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</si>
  <si>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</si>
  <si>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</si>
  <si>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</si>
  <si>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</si>
  <si>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</si>
  <si>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</si>
  <si>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</si>
  <si>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</si>
  <si>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</si>
  <si>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</si>
  <si>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</si>
  <si>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</si>
  <si>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</si>
  <si>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</si>
  <si>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</si>
  <si>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</si>
  <si>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</si>
  <si>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</si>
  <si>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</si>
  <si>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</si>
  <si>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</si>
  <si>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</si>
  <si>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</si>
  <si>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</si>
  <si>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</si>
  <si>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</si>
  <si>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</si>
  <si>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</si>
  <si>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</si>
  <si>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</si>
  <si>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</si>
  <si>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</si>
  <si>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</si>
  <si>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</si>
  <si>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</si>
  <si>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</si>
  <si>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</si>
  <si>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</si>
  <si>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</si>
  <si>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</si>
  <si>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</si>
  <si>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</si>
  <si>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</si>
  <si>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</si>
  <si>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</si>
  <si>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</si>
  <si>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</si>
  <si>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</si>
  <si>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</si>
  <si>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</si>
  <si>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</si>
  <si>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</si>
  <si>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</si>
  <si>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</si>
  <si>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</si>
  <si>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</si>
  <si>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</si>
  <si>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</si>
  <si>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</si>
  <si>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</si>
  <si>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</si>
  <si>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</si>
  <si>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</si>
  <si>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</si>
  <si>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</si>
  <si>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</si>
  <si>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</si>
  <si>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</si>
  <si>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</si>
  <si>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</si>
  <si>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</si>
  <si>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</si>
  <si>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</si>
  <si>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</si>
  <si>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</si>
  <si>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</si>
  <si>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</si>
  <si>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</si>
  <si>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</si>
  <si>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</si>
  <si>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</si>
  <si>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</si>
  <si>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</si>
  <si>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</si>
  <si>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</si>
  <si>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</si>
  <si>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</si>
  <si>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</si>
  <si>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</si>
  <si>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</si>
  <si>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</si>
  <si>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</si>
  <si>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</si>
  <si>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</si>
  <si>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</si>
  <si>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</si>
  <si>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</si>
  <si>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</si>
  <si>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</si>
  <si>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</si>
  <si>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</si>
  <si>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</si>
  <si>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</si>
  <si>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</si>
  <si>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</si>
  <si>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</si>
  <si>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</si>
  <si>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</si>
  <si>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</si>
  <si>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</si>
  <si>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</si>
  <si>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</si>
  <si>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</si>
  <si>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</si>
  <si>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</si>
  <si>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</si>
  <si>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</si>
  <si>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</si>
  <si>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</si>
  <si>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</si>
  <si>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</si>
  <si>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</si>
  <si>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</si>
  <si>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</si>
  <si>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</si>
  <si>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</si>
  <si>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</si>
  <si>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</si>
  <si>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</si>
  <si>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</si>
  <si>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</si>
  <si>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</si>
  <si>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</si>
  <si>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</si>
  <si>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</si>
  <si>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</si>
  <si>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</si>
  <si>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</si>
  <si>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</si>
  <si>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</si>
  <si>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</si>
  <si>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</si>
  <si>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</si>
  <si>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</si>
  <si>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</si>
  <si>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</si>
  <si>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</si>
  <si>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</si>
  <si>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</si>
  <si>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</si>
  <si>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</si>
  <si>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</si>
  <si>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</si>
  <si>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</si>
  <si>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</si>
  <si>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</si>
  <si>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</si>
  <si>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</si>
  <si>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</si>
  <si>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</si>
  <si>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</si>
  <si>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</si>
  <si>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</si>
  <si>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</si>
  <si>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</si>
  <si>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</si>
  <si>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</si>
  <si>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</si>
  <si>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</si>
  <si>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</si>
  <si>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</si>
  <si>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</si>
  <si>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</si>
  <si>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</si>
  <si>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</si>
  <si>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</si>
  <si>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</si>
  <si>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</si>
  <si>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</si>
  <si>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</si>
  <si>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</si>
  <si>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</si>
  <si>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</si>
  <si>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</si>
  <si>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</si>
  <si>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</si>
  <si>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</si>
  <si>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</si>
  <si>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</si>
  <si>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</si>
  <si>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</si>
  <si>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</si>
  <si>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</si>
  <si>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</si>
  <si>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</si>
  <si>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</si>
  <si>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</si>
  <si>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</si>
  <si>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</si>
  <si>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</si>
  <si>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</si>
  <si>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</si>
  <si>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</si>
  <si>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</si>
  <si>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</si>
  <si>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</si>
  <si>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</si>
  <si>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</si>
  <si>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</si>
  <si>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</si>
  <si>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</si>
  <si>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</si>
  <si>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</si>
  <si>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</si>
  <si>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</si>
  <si>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</si>
  <si>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</si>
  <si>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</si>
  <si>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</si>
  <si>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</si>
  <si>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</si>
  <si>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</si>
  <si>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</si>
  <si>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</si>
  <si>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</si>
  <si>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</si>
  <si>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</si>
  <si>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</si>
  <si>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</si>
  <si>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</si>
  <si>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</si>
  <si>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</si>
  <si>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</si>
  <si>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</si>
  <si>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</si>
  <si>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</si>
  <si>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</si>
  <si>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</si>
  <si>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</si>
  <si>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</si>
  <si>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</si>
  <si>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</si>
  <si>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</si>
  <si>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</si>
  <si>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</si>
  <si>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</si>
  <si>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</si>
  <si>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</si>
  <si>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</si>
  <si>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</si>
  <si>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</si>
  <si>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</si>
  <si>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</si>
  <si>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</si>
  <si>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</si>
  <si>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</si>
  <si>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</si>
  <si>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</si>
  <si>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</si>
  <si>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</si>
  <si>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</si>
  <si>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</si>
  <si>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</si>
  <si>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</si>
  <si>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</si>
  <si>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</si>
  <si>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</si>
  <si>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</si>
  <si>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</si>
  <si>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</si>
  <si>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</si>
  <si>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</si>
  <si>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</si>
  <si>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</si>
  <si>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</si>
  <si>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</si>
  <si>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</si>
  <si>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</si>
  <si>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</si>
  <si>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</si>
  <si>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</si>
  <si>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</si>
  <si>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</si>
  <si>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</si>
  <si>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</si>
  <si>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</si>
  <si>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</si>
  <si>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</si>
  <si>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</si>
  <si>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</si>
  <si>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</si>
  <si>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</si>
  <si>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</si>
  <si>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</si>
  <si>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</si>
  <si>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</si>
  <si>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</si>
  <si>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</si>
  <si>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</si>
  <si>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</si>
  <si>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</si>
  <si>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</si>
  <si>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</si>
  <si>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</si>
  <si>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</si>
  <si>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</si>
  <si>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</si>
  <si>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</si>
  <si>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</si>
  <si>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</si>
  <si>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</si>
  <si>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</si>
  <si>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</si>
  <si>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</si>
  <si>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</si>
  <si>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</si>
  <si>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</si>
  <si>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</si>
  <si>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</si>
  <si>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</si>
  <si>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</si>
  <si>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</si>
  <si>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</si>
  <si>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</si>
  <si>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</si>
  <si>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</si>
  <si>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</si>
  <si>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</si>
  <si>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</si>
  <si>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</si>
  <si>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</si>
  <si>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</si>
  <si>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</si>
  <si>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</si>
  <si>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</si>
  <si>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</si>
  <si>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</si>
  <si>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</si>
  <si>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</si>
  <si>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</si>
  <si>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</si>
  <si>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</si>
  <si>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</si>
  <si>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</si>
  <si>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</si>
  <si>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</si>
  <si>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</si>
  <si>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</si>
  <si>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</si>
  <si>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</si>
  <si>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</si>
  <si>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</si>
  <si>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</si>
  <si>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</si>
  <si>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</si>
  <si>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</si>
  <si>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</si>
  <si>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</si>
  <si>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</si>
  <si>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</si>
  <si>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</si>
  <si>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</si>
  <si>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</si>
  <si>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</si>
  <si>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</si>
  <si>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</si>
  <si>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</si>
  <si>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</si>
  <si>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</si>
  <si>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</si>
  <si>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</si>
  <si>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</si>
  <si>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</si>
  <si>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</si>
  <si>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</si>
  <si>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</si>
  <si>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</si>
  <si>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</si>
  <si>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</si>
  <si>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</si>
  <si>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</si>
  <si>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</si>
  <si>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</si>
  <si>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</si>
  <si>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</si>
  <si>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</si>
  <si>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</si>
  <si>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</si>
  <si>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</si>
  <si>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</si>
  <si>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</si>
  <si>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</si>
  <si>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</si>
  <si>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</si>
  <si>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</si>
  <si>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</si>
  <si>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</si>
  <si>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</si>
  <si>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</si>
  <si>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</si>
  <si>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</si>
  <si>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</si>
  <si>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</si>
  <si>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</si>
  <si>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</si>
  <si>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</si>
  <si>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</si>
  <si>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</si>
  <si>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</si>
  <si>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</si>
  <si>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</si>
  <si>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</si>
  <si>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</si>
  <si>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</si>
  <si>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</si>
  <si>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</si>
  <si>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</si>
  <si>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</si>
  <si>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</si>
  <si>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</si>
  <si>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</si>
  <si>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</si>
  <si>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</si>
  <si>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</si>
  <si>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</si>
  <si>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</si>
  <si>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</si>
  <si>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</si>
  <si>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</si>
  <si>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</si>
  <si>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</si>
  <si>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</si>
  <si>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</si>
  <si>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</si>
  <si>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</si>
  <si>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</si>
  <si>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</si>
  <si>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</si>
  <si>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</si>
  <si>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</si>
  <si>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</si>
  <si>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</si>
  <si>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</si>
  <si>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</si>
  <si>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</si>
  <si>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</si>
  <si>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</si>
  <si>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</si>
  <si>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</si>
  <si>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</si>
  <si>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</si>
  <si>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</si>
  <si>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</si>
  <si>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</si>
  <si>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</si>
  <si>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</si>
  <si>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</si>
  <si>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</si>
  <si>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</si>
  <si>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</si>
  <si>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</si>
  <si>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</si>
  <si>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</si>
  <si>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</si>
  <si>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</si>
  <si>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</si>
  <si>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</si>
  <si>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</si>
  <si>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</si>
  <si>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</si>
  <si>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</si>
  <si>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</si>
  <si>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</si>
  <si>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</si>
  <si>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</si>
  <si>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</si>
  <si>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</si>
  <si>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</si>
  <si>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</si>
  <si>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</si>
  <si>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</si>
  <si>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</si>
  <si>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</si>
  <si>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</si>
  <si>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</si>
  <si>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</si>
  <si>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</si>
  <si>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</si>
  <si>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</si>
  <si>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</si>
  <si>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</si>
  <si>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</si>
  <si>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</si>
  <si>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</si>
  <si>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</si>
  <si>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</si>
  <si>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</si>
  <si>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</si>
  <si>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</si>
  <si>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</si>
  <si>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</si>
  <si>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</si>
  <si>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</si>
  <si>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</si>
  <si>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</si>
  <si>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</si>
  <si>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</si>
  <si>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</si>
  <si>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</si>
  <si>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</si>
  <si>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</si>
  <si>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</si>
  <si>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</si>
  <si>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</si>
  <si>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</si>
  <si>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</si>
  <si>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</si>
  <si>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</si>
  <si>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</si>
  <si>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</si>
  <si>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</si>
  <si>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</si>
  <si>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</si>
  <si>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</si>
  <si>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</si>
  <si>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</si>
  <si>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</si>
  <si>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</si>
  <si>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</si>
  <si>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</si>
  <si>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</si>
  <si>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</si>
  <si>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</si>
  <si>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</si>
  <si>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</si>
  <si>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</si>
  <si>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</si>
  <si>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</si>
  <si>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</si>
  <si>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</si>
  <si>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</si>
  <si>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</si>
  <si>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</si>
  <si>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</si>
  <si>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</si>
  <si>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</si>
  <si>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</si>
  <si>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</si>
  <si>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</si>
  <si>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</si>
  <si>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</si>
  <si>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</si>
  <si>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</si>
  <si>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</si>
  <si>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</si>
  <si>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</si>
  <si>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</si>
  <si>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</si>
  <si>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</si>
  <si>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</si>
  <si>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</si>
  <si>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</si>
  <si>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</si>
  <si>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</si>
  <si>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</si>
  <si>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</si>
  <si>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</si>
  <si>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</si>
  <si>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</si>
  <si>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</si>
  <si>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</si>
  <si>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</si>
  <si>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</si>
  <si>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</si>
  <si>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</si>
  <si>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</si>
  <si>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</si>
  <si>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</si>
  <si>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</si>
  <si>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</si>
  <si>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</si>
  <si>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</si>
  <si>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</si>
  <si>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</si>
  <si>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</si>
  <si>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</si>
  <si>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</si>
  <si>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</si>
  <si>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</si>
  <si>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</si>
  <si>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</si>
  <si>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</si>
  <si>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</si>
  <si>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</si>
  <si>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</si>
  <si>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</si>
  <si>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</si>
  <si>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</si>
  <si>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</si>
  <si>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</si>
  <si>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</si>
  <si>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</si>
  <si>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</si>
  <si>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</si>
  <si>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</si>
  <si>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</si>
  <si>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</si>
  <si>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</si>
  <si>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</si>
  <si>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</si>
  <si>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</si>
  <si>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</si>
  <si>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</si>
  <si>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</si>
  <si>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</si>
  <si>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</si>
  <si>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</si>
  <si>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</si>
  <si>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</si>
  <si>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</si>
  <si>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</si>
  <si>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</si>
  <si>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</si>
  <si>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</si>
  <si>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</si>
  <si>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</si>
  <si>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</si>
  <si>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</si>
  <si>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</si>
  <si>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</si>
  <si>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</si>
  <si>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</si>
  <si>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</si>
  <si>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</si>
  <si>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</si>
  <si>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</si>
  <si>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</si>
  <si>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</si>
  <si>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</si>
  <si>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</si>
  <si>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</si>
  <si>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</si>
  <si>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</si>
  <si>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</si>
  <si>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</si>
  <si>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</si>
  <si>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</si>
  <si>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</si>
  <si>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</si>
  <si>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</si>
  <si>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</si>
  <si>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</si>
  <si>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</si>
  <si>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</si>
  <si>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</si>
  <si>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</si>
  <si>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</si>
  <si>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</si>
  <si>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</si>
  <si>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</si>
  <si>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</si>
  <si>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</si>
  <si>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</si>
  <si>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</si>
  <si>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</si>
  <si>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</si>
  <si>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</si>
  <si>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</si>
  <si>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</si>
  <si>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</si>
  <si>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</si>
  <si>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</si>
  <si>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</si>
  <si>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</si>
  <si>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</si>
  <si>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</si>
  <si>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</si>
  <si>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</si>
  <si>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</si>
  <si>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</si>
  <si>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</si>
  <si>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</si>
  <si>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</si>
  <si>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</si>
  <si>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</si>
  <si>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</si>
  <si>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</si>
  <si>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</si>
  <si>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</si>
  <si>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</si>
  <si>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</si>
  <si>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</si>
  <si>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</si>
  <si>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</si>
  <si>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</si>
  <si>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</si>
  <si>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</si>
  <si>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</si>
  <si>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</si>
  <si>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</si>
  <si>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</si>
  <si>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</si>
  <si>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</si>
  <si>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</si>
  <si>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</si>
  <si>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</si>
  <si>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</si>
  <si>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</si>
  <si>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</si>
  <si>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</si>
  <si>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</si>
  <si>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</si>
  <si>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</si>
  <si>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</si>
  <si>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</si>
  <si>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</si>
  <si>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</si>
  <si>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</si>
  <si>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</si>
  <si>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</si>
  <si>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</si>
  <si>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</si>
  <si>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</si>
  <si>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</si>
  <si>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</si>
  <si>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</si>
  <si>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</si>
  <si>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</si>
  <si>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</si>
  <si>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</si>
  <si>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</si>
  <si>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</si>
  <si>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</si>
  <si>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</si>
  <si>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</si>
  <si>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</si>
  <si>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</si>
  <si>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</si>
  <si>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</si>
  <si>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</si>
  <si>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</si>
  <si>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</si>
  <si>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</si>
  <si>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</si>
  <si>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</si>
  <si>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</si>
  <si>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</si>
  <si>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</si>
  <si>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</si>
  <si>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</si>
  <si>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</si>
  <si>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</si>
  <si>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</si>
  <si>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</si>
  <si>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</si>
  <si>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</si>
  <si>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</si>
  <si>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</si>
  <si>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</si>
  <si>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</si>
  <si>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</si>
  <si>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</si>
  <si>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</si>
  <si>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</si>
  <si>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</si>
  <si>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</si>
  <si>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</si>
  <si>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</si>
  <si>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</si>
  <si>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</si>
  <si>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</si>
  <si>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</si>
  <si>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</si>
  <si>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</si>
  <si>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</si>
  <si>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</si>
  <si>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</si>
  <si>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</si>
  <si>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</si>
  <si>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</si>
  <si>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</si>
  <si>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</si>
  <si>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</si>
  <si>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</si>
  <si>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</si>
  <si>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</si>
  <si>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</si>
  <si>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</si>
  <si>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</si>
  <si>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</si>
  <si>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</si>
  <si>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</si>
  <si>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</si>
  <si>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</si>
  <si>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</si>
  <si>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</si>
  <si>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</si>
  <si>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</si>
  <si>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</si>
  <si>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</si>
  <si>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</si>
  <si>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</si>
  <si>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</si>
  <si>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</si>
  <si>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</si>
  <si>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</si>
  <si>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</si>
  <si>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</si>
  <si>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</si>
  <si>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</si>
  <si>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</si>
  <si>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</si>
  <si>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</si>
  <si>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</si>
  <si>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</si>
  <si>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</si>
  <si>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</si>
  <si>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</si>
  <si>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</si>
  <si>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</si>
  <si>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</si>
  <si>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</si>
  <si>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</si>
  <si>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</si>
  <si>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</si>
  <si>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</si>
  <si>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</si>
  <si>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</si>
  <si>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</si>
  <si>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</si>
  <si>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</si>
  <si>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</si>
  <si>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</si>
  <si>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</si>
  <si>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</si>
  <si>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</si>
  <si>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</si>
  <si>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</si>
  <si>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</si>
  <si>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</si>
  <si>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</si>
  <si>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</si>
  <si>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</si>
  <si>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</si>
  <si>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</si>
  <si>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</si>
  <si>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</si>
  <si>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</si>
  <si>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</si>
  <si>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</si>
  <si>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</si>
  <si>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</si>
  <si>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</si>
  <si>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</si>
  <si>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</si>
  <si>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</si>
  <si>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</si>
  <si>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</si>
  <si>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</si>
  <si>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</si>
  <si>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</si>
  <si>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</si>
  <si>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</si>
  <si>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</si>
  <si>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</si>
  <si>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</si>
  <si>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</si>
  <si>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</si>
  <si>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</si>
  <si>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</si>
  <si>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</si>
  <si>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</si>
  <si>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</si>
  <si>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</si>
  <si>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</si>
  <si>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</si>
  <si>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</si>
  <si>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</si>
  <si>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</si>
  <si>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</si>
  <si>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</si>
  <si>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</si>
  <si>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</si>
  <si>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</si>
  <si>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</si>
  <si>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</si>
  <si>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</si>
  <si>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</si>
  <si>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</si>
  <si>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</si>
  <si>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</si>
  <si>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</si>
  <si>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</si>
  <si>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</si>
  <si>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</si>
  <si>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</si>
  <si>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</si>
  <si>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</si>
  <si>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</si>
  <si>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</si>
  <si>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</si>
  <si>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</si>
  <si>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</si>
  <si>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</si>
  <si>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</si>
  <si>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</si>
  <si>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</si>
  <si>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</si>
  <si>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</si>
  <si>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</si>
  <si>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</si>
  <si>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</si>
  <si>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</si>
  <si>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</si>
  <si>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</si>
  <si>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</si>
  <si>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</si>
  <si>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</si>
  <si>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</si>
  <si>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</si>
  <si>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</si>
  <si>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</si>
  <si>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</si>
  <si>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</si>
  <si>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</si>
  <si>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</si>
  <si>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</si>
  <si>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</si>
  <si>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</si>
  <si>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</si>
  <si>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</si>
  <si>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</si>
  <si>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</si>
  <si>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</si>
  <si>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</si>
  <si>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</si>
  <si>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</si>
  <si>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</si>
  <si>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</si>
  <si>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</si>
  <si>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</si>
  <si>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</si>
  <si>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</si>
  <si>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</si>
  <si>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</si>
  <si>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</si>
  <si>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</si>
  <si>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</si>
  <si>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</si>
  <si>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</si>
  <si>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</si>
  <si>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</si>
  <si>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</si>
  <si>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</si>
  <si>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</si>
  <si>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</si>
  <si>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</si>
  <si>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</si>
  <si>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</si>
  <si>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</si>
  <si>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</si>
  <si>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</si>
  <si>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</si>
  <si>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</si>
  <si>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</si>
  <si>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</si>
  <si>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</si>
  <si>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</si>
  <si>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</si>
  <si>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</si>
  <si>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</si>
  <si>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</si>
  <si>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</si>
  <si>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</si>
  <si>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</si>
  <si>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</si>
  <si>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</si>
  <si>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</si>
  <si>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</si>
  <si>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</si>
  <si>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</si>
  <si>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</si>
  <si>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</si>
  <si>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</si>
  <si>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</si>
  <si>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</si>
  <si>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</si>
  <si>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</si>
  <si>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</si>
  <si>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</si>
  <si>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</si>
  <si>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</si>
  <si>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</si>
  <si>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</si>
  <si>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</si>
  <si>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</si>
  <si>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</si>
  <si>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</si>
  <si>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</si>
  <si>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</si>
  <si>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</si>
  <si>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</si>
  <si>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</si>
  <si>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</si>
  <si>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</si>
  <si>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</si>
  <si>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</si>
  <si>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</si>
  <si>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</si>
  <si>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</si>
  <si>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</si>
  <si>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</si>
  <si>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</si>
  <si>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</si>
  <si>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</si>
  <si>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</si>
  <si>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</si>
  <si>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</si>
  <si>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</si>
  <si>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</si>
  <si>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</si>
  <si>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</si>
  <si>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</si>
  <si>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</si>
  <si>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</si>
  <si>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</si>
  <si>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</si>
  <si>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</si>
  <si>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</si>
  <si>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</si>
  <si>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</si>
  <si>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</si>
  <si>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</si>
  <si>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</si>
  <si>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</si>
  <si>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</si>
  <si>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</si>
  <si>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</si>
  <si>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</si>
  <si>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</si>
  <si>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</si>
  <si>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</si>
  <si>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</si>
  <si>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</si>
  <si>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</si>
  <si>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</si>
  <si>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</si>
  <si>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</si>
  <si>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</si>
  <si>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</si>
  <si>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</si>
  <si>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</si>
  <si>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</si>
  <si>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</si>
  <si>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</si>
  <si>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</si>
  <si>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</si>
  <si>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</si>
  <si>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</si>
  <si>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</si>
  <si>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</si>
  <si>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</si>
  <si>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</si>
  <si>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</si>
  <si>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</si>
  <si>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</si>
  <si>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</si>
  <si>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</si>
  <si>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</si>
  <si>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</si>
  <si>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</si>
  <si>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</si>
  <si>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</si>
  <si>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</si>
  <si>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</si>
  <si>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</si>
  <si>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</si>
  <si>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</si>
  <si>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</si>
  <si>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</si>
  <si>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</si>
  <si>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</si>
  <si>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</si>
  <si>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</si>
  <si>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</si>
  <si>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</si>
  <si>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</si>
  <si>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</si>
  <si>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</si>
  <si>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</si>
  <si>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</si>
  <si>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</si>
  <si>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</si>
  <si>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</si>
  <si>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</si>
  <si>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</si>
  <si>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</si>
  <si>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</si>
  <si>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</si>
  <si>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</si>
  <si>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</si>
  <si>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</si>
  <si>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</si>
  <si>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</si>
  <si>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</si>
  <si>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</si>
  <si>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</si>
  <si>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</si>
  <si>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</si>
  <si>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</si>
  <si>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</si>
  <si>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</si>
  <si>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</si>
  <si>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</si>
  <si>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</si>
  <si>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</si>
  <si>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</si>
  <si>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</si>
  <si>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</si>
  <si>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</si>
  <si>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</si>
  <si>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</si>
  <si>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</si>
  <si>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</si>
  <si>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</si>
  <si>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</si>
  <si>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</si>
  <si>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</si>
  <si>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</si>
  <si>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</si>
  <si>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</si>
  <si>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</si>
  <si>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</si>
  <si>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</si>
  <si>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</si>
  <si>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</si>
  <si>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</si>
  <si>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</si>
  <si>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</si>
  <si>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</si>
  <si>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</si>
  <si>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</si>
  <si>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</si>
  <si>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</si>
  <si>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</si>
  <si>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</si>
  <si>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</si>
  <si>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</si>
  <si>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</si>
  <si>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</si>
  <si>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</si>
  <si>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</si>
  <si>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</si>
  <si>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</si>
  <si>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</si>
  <si>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</si>
  <si>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</si>
  <si>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</si>
  <si>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</si>
  <si>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</si>
  <si>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</si>
  <si>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</si>
  <si>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</si>
  <si>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</si>
  <si>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</si>
  <si>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</si>
  <si>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</si>
  <si>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</si>
  <si>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</si>
  <si>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</si>
  <si>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</si>
  <si>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</si>
  <si>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</si>
  <si>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</si>
  <si>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</si>
  <si>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</si>
  <si>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</si>
  <si>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</si>
  <si>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</si>
  <si>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</si>
  <si>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</si>
  <si>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</si>
  <si>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</si>
  <si>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</si>
  <si>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</si>
  <si>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</si>
  <si>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</si>
  <si>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</si>
  <si>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</si>
  <si>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</si>
  <si>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</si>
  <si>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</si>
  <si>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</si>
  <si>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</si>
  <si>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</si>
  <si>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</si>
  <si>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</si>
  <si>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</si>
  <si>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</si>
  <si>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</si>
  <si>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</si>
  <si>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</si>
  <si>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</si>
  <si>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</si>
  <si>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</si>
  <si>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</si>
  <si>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</si>
  <si>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</si>
  <si>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</si>
  <si>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</si>
  <si>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</si>
  <si>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</si>
  <si>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</si>
  <si>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</si>
  <si>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</si>
  <si>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</si>
  <si>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</si>
  <si>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</si>
  <si>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</si>
  <si>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</si>
  <si>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</si>
  <si>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</si>
  <si>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</si>
  <si>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</si>
  <si>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</si>
  <si>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</si>
  <si>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</si>
  <si>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</si>
  <si>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</si>
  <si>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</si>
  <si>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</si>
  <si>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</si>
  <si>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</si>
  <si>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</si>
  <si>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</si>
  <si>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</si>
  <si>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</si>
  <si>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</si>
  <si>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</si>
  <si>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</si>
  <si>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</si>
  <si>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</si>
  <si>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</si>
  <si>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</si>
  <si>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</si>
  <si>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</si>
  <si>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</si>
  <si>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</si>
  <si>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</si>
  <si>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</si>
  <si>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</si>
  <si>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</si>
  <si>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</si>
  <si>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</si>
  <si>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</si>
  <si>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</si>
  <si>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</si>
  <si>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</si>
  <si>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</si>
  <si>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</si>
  <si>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</si>
  <si>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</si>
  <si>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</si>
  <si>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</si>
  <si>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</si>
  <si>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</si>
  <si>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</si>
  <si>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</si>
  <si>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</si>
  <si>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</si>
  <si>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</si>
  <si>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</si>
  <si>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</si>
  <si>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</si>
  <si>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</si>
  <si>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</si>
  <si>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</si>
  <si>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</si>
  <si>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</si>
  <si>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</si>
  <si>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</si>
  <si>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</si>
  <si>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</si>
  <si>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</si>
  <si>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</si>
  <si>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</si>
  <si>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</si>
  <si>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</si>
  <si>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</si>
  <si>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</si>
  <si>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</si>
  <si>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</si>
  <si>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</si>
  <si>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</si>
  <si>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</si>
  <si>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</si>
  <si>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</si>
  <si>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</si>
  <si>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</si>
  <si>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</si>
  <si>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</si>
  <si>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</si>
  <si>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</si>
  <si>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</si>
  <si>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</si>
  <si>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</si>
  <si>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</si>
  <si>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</si>
  <si>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</si>
  <si>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</si>
  <si>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</si>
  <si>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</si>
  <si>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</si>
  <si>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</si>
  <si>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</si>
  <si>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</si>
  <si>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</si>
  <si>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</si>
  <si>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</si>
  <si>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</si>
  <si>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</si>
  <si>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</si>
  <si>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</si>
  <si>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</si>
  <si>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</si>
  <si>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</si>
  <si>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</si>
  <si>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</si>
  <si>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</si>
  <si>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</si>
  <si>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</si>
  <si>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</si>
  <si>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</si>
  <si>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</si>
  <si>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</si>
  <si>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</si>
  <si>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</si>
  <si>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</si>
  <si>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</si>
  <si>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</si>
  <si>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</si>
  <si>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</si>
  <si>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</si>
  <si>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</si>
  <si>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</si>
  <si>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</si>
  <si>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</si>
  <si>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</si>
  <si>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</si>
  <si>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</si>
  <si>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</si>
  <si>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</si>
  <si>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</si>
  <si>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</si>
  <si>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</si>
  <si>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</si>
  <si>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</si>
  <si>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</si>
  <si>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</si>
  <si>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</si>
  <si>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</si>
  <si>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</si>
  <si>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</si>
  <si>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</si>
  <si>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</si>
  <si>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</si>
  <si>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</si>
  <si>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</si>
  <si>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</si>
  <si>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</si>
  <si>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</si>
  <si>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</si>
  <si>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</si>
  <si>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</si>
  <si>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</si>
  <si>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</si>
  <si>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</si>
  <si>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</si>
  <si>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</si>
  <si>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</si>
  <si>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</si>
  <si>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</si>
  <si>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</si>
  <si>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</si>
  <si>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</si>
  <si>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</si>
  <si>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</si>
  <si>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</si>
  <si>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</si>
  <si>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</si>
  <si>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</si>
  <si>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</si>
  <si>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</si>
  <si>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</si>
  <si>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</si>
  <si>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</si>
  <si>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</si>
  <si>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</si>
  <si>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</si>
  <si>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</si>
  <si>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</si>
  <si>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</si>
  <si>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</si>
  <si>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</si>
  <si>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</si>
  <si>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</si>
  <si>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</si>
  <si>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</si>
  <si>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</si>
  <si>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</si>
  <si>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</si>
  <si>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</si>
  <si>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</si>
  <si>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</si>
  <si>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</si>
  <si>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</si>
  <si>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</si>
  <si>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</si>
  <si>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</si>
  <si>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</si>
  <si>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</si>
  <si>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</si>
  <si>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</si>
  <si>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</si>
  <si>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</si>
  <si>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</si>
  <si>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</si>
  <si>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</si>
  <si>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</si>
  <si>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</si>
  <si>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</si>
  <si>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</si>
  <si>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</si>
  <si>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</si>
  <si>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</si>
  <si>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</si>
  <si>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</si>
  <si>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</si>
  <si>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</si>
  <si>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</si>
  <si>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</si>
  <si>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</si>
  <si>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</si>
  <si>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</si>
  <si>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</si>
  <si>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</si>
  <si>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</si>
  <si>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</si>
  <si>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</si>
  <si>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</si>
  <si>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</si>
  <si>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</si>
  <si>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</si>
  <si>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</si>
  <si>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</si>
  <si>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</si>
  <si>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</si>
  <si>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</si>
  <si>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</si>
  <si>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</si>
  <si>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</si>
  <si>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</si>
  <si>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</si>
  <si>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</si>
  <si>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</si>
  <si>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</si>
  <si>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</si>
  <si>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</si>
  <si>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</si>
  <si>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</si>
  <si>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</si>
  <si>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</si>
  <si>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</si>
  <si>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</si>
  <si>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</si>
  <si>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</si>
  <si>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</si>
  <si>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</si>
  <si>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</si>
  <si>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</si>
  <si>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</si>
  <si>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</si>
  <si>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</si>
  <si>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</si>
  <si>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</si>
  <si>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</si>
  <si>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</si>
  <si>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</si>
  <si>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</si>
  <si>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</si>
  <si>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</si>
  <si>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</si>
  <si>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</si>
  <si>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</si>
  <si>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</si>
  <si>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</si>
  <si>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</si>
  <si>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</si>
  <si>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</si>
  <si>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</si>
  <si>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</si>
  <si>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</si>
  <si>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</si>
  <si>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</si>
  <si>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</si>
  <si>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</si>
  <si>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</si>
  <si>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</si>
  <si>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</si>
  <si>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</si>
  <si>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</si>
  <si>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</si>
  <si>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</si>
  <si>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</si>
  <si>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</si>
  <si>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</si>
  <si>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</si>
  <si>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</si>
  <si>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</si>
  <si>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</si>
  <si>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</si>
  <si>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</si>
  <si>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</si>
  <si>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</si>
  <si>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</si>
  <si>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</si>
  <si>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</si>
  <si>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</si>
  <si>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</si>
  <si>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</si>
  <si>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</si>
  <si>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</si>
  <si>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</si>
  <si>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</si>
  <si>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</si>
  <si>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</si>
  <si>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</si>
  <si>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</si>
  <si>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</si>
  <si>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</si>
  <si>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</si>
  <si>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</si>
  <si>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</si>
  <si>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</si>
  <si>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</si>
  <si>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</si>
  <si>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</si>
  <si>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</si>
  <si>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</si>
  <si>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</si>
  <si>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</si>
  <si>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</si>
  <si>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</si>
  <si>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</si>
  <si>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</si>
  <si>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</si>
  <si>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</si>
  <si>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</si>
  <si>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</si>
  <si>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</si>
  <si>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</si>
  <si>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</si>
  <si>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</si>
  <si>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</si>
  <si>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</si>
  <si>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</si>
  <si>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</si>
  <si>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</si>
  <si>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</si>
  <si>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</si>
  <si>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</si>
  <si>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</si>
  <si>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</si>
  <si>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</si>
  <si>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</si>
  <si>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</si>
  <si>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</si>
  <si>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</si>
  <si>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</si>
  <si>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</si>
  <si>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</si>
  <si>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</si>
  <si>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</si>
  <si>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</si>
  <si>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</si>
  <si>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</si>
  <si>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</si>
  <si>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</si>
  <si>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</si>
  <si>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</si>
  <si>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</si>
  <si>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</si>
  <si>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</si>
  <si>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</si>
  <si>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</si>
  <si>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</si>
  <si>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</si>
  <si>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</si>
  <si>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</si>
  <si>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</si>
  <si>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</si>
  <si>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</si>
  <si>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</si>
  <si>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</si>
  <si>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</si>
  <si>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</si>
  <si>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</si>
  <si>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</si>
  <si>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</si>
  <si>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</si>
  <si>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</si>
  <si>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</si>
  <si>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</si>
  <si>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</si>
  <si>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</si>
  <si>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</si>
  <si>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</si>
  <si>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</si>
  <si>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</si>
  <si>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</si>
  <si>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</si>
  <si>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</si>
  <si>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</si>
  <si>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</si>
  <si>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</si>
  <si>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</si>
  <si>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</si>
  <si>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</si>
  <si>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</si>
  <si>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</si>
  <si>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</si>
  <si>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</si>
  <si>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</si>
  <si>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</si>
  <si>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</si>
  <si>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</si>
  <si>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</si>
  <si>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</si>
  <si>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</si>
  <si>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</si>
  <si>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</si>
  <si>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</si>
  <si>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</si>
  <si>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</si>
  <si>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</si>
  <si>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</si>
  <si>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</si>
  <si>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</si>
  <si>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</si>
  <si>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</si>
  <si>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</si>
  <si>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</si>
  <si>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</si>
  <si>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</si>
  <si>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</si>
  <si>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</si>
  <si>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</si>
  <si>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</si>
  <si>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</si>
  <si>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</si>
  <si>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</si>
  <si>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</si>
  <si>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</si>
  <si>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</si>
  <si>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</si>
  <si>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</si>
  <si>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</si>
  <si>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</si>
  <si>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</si>
  <si>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</si>
  <si>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</si>
  <si>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</si>
  <si>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</si>
  <si>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</si>
  <si>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</si>
  <si>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</si>
  <si>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</si>
  <si>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</si>
  <si>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</si>
  <si>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</si>
  <si>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</si>
  <si>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</si>
  <si>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</si>
  <si>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</si>
  <si>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</si>
  <si>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</si>
  <si>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</si>
  <si>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</si>
  <si>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</si>
  <si>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</si>
  <si>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</si>
  <si>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</si>
  <si>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</si>
  <si>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</si>
  <si>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</si>
  <si>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</si>
  <si>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</si>
  <si>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</si>
  <si>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</si>
  <si>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</si>
  <si>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</si>
  <si>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</si>
  <si>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</si>
  <si>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</si>
  <si>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</si>
  <si>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</si>
  <si>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</si>
  <si>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</si>
  <si>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</si>
  <si>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</si>
  <si>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</si>
  <si>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</si>
  <si>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</si>
  <si>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</si>
  <si>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</si>
  <si>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</si>
  <si>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</si>
  <si>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</si>
  <si>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</si>
  <si>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</si>
  <si>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</si>
  <si>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</si>
  <si>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</si>
  <si>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</si>
  <si>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</si>
  <si>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</si>
  <si>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</si>
  <si>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</si>
  <si>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</si>
  <si>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</si>
  <si>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</si>
  <si>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</si>
  <si>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</si>
  <si>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</si>
  <si>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</si>
  <si>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</si>
  <si>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</si>
  <si>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</si>
  <si>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</si>
  <si>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</si>
  <si>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</si>
  <si>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</si>
  <si>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</si>
  <si>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</si>
  <si>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</si>
  <si>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</si>
  <si>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</si>
  <si>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</si>
  <si>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</si>
  <si>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</si>
  <si>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</si>
  <si>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</si>
  <si>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</si>
  <si>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</si>
  <si>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</si>
  <si>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</si>
  <si>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</si>
  <si>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</si>
  <si>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</si>
  <si>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</si>
  <si>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</si>
  <si>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</si>
  <si>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</si>
  <si>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</si>
  <si>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</si>
  <si>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</si>
  <si>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</si>
  <si>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</si>
  <si>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</si>
  <si>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</si>
  <si>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</si>
  <si>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</si>
  <si>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</si>
  <si>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</si>
  <si>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</si>
  <si>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</si>
  <si>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</si>
  <si>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</si>
  <si>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</si>
  <si>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</si>
  <si>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</si>
  <si>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</si>
  <si>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</si>
  <si>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</si>
  <si>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</si>
  <si>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</si>
  <si>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</si>
  <si>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</si>
  <si>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</si>
  <si>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</si>
  <si>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</si>
  <si>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</si>
  <si>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</si>
  <si>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</si>
  <si>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</si>
  <si>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</si>
  <si>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</si>
  <si>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</si>
  <si>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</si>
  <si>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</si>
  <si>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</si>
  <si>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</si>
  <si>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</si>
  <si>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</si>
  <si>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</si>
  <si>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</si>
  <si>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</si>
  <si>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</si>
  <si>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</si>
  <si>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</si>
  <si>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</si>
  <si>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</si>
  <si>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</si>
  <si>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</si>
  <si>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</si>
  <si>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</si>
  <si>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</si>
  <si>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</si>
  <si>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</si>
  <si>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</si>
  <si>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</si>
  <si>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</si>
  <si>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</si>
  <si>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</si>
  <si>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</si>
  <si>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</si>
  <si>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</si>
  <si>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</si>
  <si>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</si>
  <si>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</si>
  <si>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</si>
  <si>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</si>
  <si>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</si>
  <si>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</si>
  <si>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</si>
  <si>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</si>
  <si>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</si>
  <si>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</si>
  <si>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</si>
  <si>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</si>
  <si>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</si>
  <si>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</si>
  <si>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</si>
  <si>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</si>
  <si>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</si>
  <si>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</si>
  <si>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</si>
  <si>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</si>
  <si>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</si>
  <si>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</si>
  <si>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</si>
  <si>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</si>
  <si>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</si>
  <si>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</si>
  <si>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</si>
  <si>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</si>
  <si>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</si>
  <si>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</si>
  <si>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</si>
  <si>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</si>
  <si>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</si>
  <si>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</si>
  <si>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</si>
  <si>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</si>
  <si>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</si>
  <si>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</si>
  <si>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</si>
  <si>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</si>
  <si>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</si>
  <si>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</si>
  <si>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</si>
  <si>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</si>
  <si>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</si>
  <si>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</si>
  <si>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</si>
  <si>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</si>
  <si>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</si>
  <si>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</si>
  <si>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</si>
  <si>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</si>
  <si>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</si>
  <si>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</si>
  <si>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</si>
  <si>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</si>
  <si>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</si>
  <si>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</si>
  <si>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</si>
  <si>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</si>
  <si>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</si>
  <si>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</si>
  <si>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</si>
  <si>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</si>
  <si>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</si>
  <si>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</si>
  <si>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</si>
  <si>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</si>
  <si>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</si>
  <si>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</si>
  <si>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</si>
  <si>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</si>
  <si>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</si>
  <si>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</si>
  <si>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</si>
  <si>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</si>
  <si>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</si>
  <si>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</si>
  <si>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</si>
  <si>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</si>
  <si>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</si>
  <si>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</si>
  <si>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</si>
  <si>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</si>
  <si>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</si>
  <si>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</si>
  <si>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</si>
  <si>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</si>
  <si>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</si>
  <si>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</si>
  <si>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</si>
  <si>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</si>
  <si>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</si>
  <si>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</si>
  <si>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</si>
  <si>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</si>
  <si>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</si>
  <si>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</si>
  <si>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</si>
  <si>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</si>
  <si>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</si>
  <si>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</si>
  <si>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</si>
  <si>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</si>
  <si>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</si>
  <si>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</si>
  <si>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</si>
  <si>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</si>
  <si>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</si>
  <si>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</si>
  <si>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</si>
  <si>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</si>
  <si>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</si>
  <si>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</si>
  <si>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</si>
  <si>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</si>
  <si>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</si>
  <si>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</si>
  <si>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</si>
  <si>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</si>
  <si>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</si>
  <si>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</si>
  <si>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</si>
  <si>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</si>
  <si>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</si>
  <si>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</si>
  <si>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</si>
  <si>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</si>
  <si>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</si>
  <si>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</si>
  <si>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</si>
  <si>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</si>
  <si>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</si>
  <si>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</si>
  <si>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</si>
  <si>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</si>
  <si>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</si>
  <si>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</si>
  <si>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</si>
  <si>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</si>
  <si>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</si>
  <si>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</si>
  <si>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</si>
  <si>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</si>
  <si>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</si>
  <si>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</si>
  <si>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</si>
  <si>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</si>
  <si>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</si>
  <si>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</si>
  <si>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</si>
  <si>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</si>
  <si>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</si>
  <si>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</si>
  <si>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</si>
  <si>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</si>
  <si>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</si>
  <si>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</si>
  <si>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</si>
  <si>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</si>
  <si>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</si>
  <si>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</si>
  <si>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</si>
  <si>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</si>
  <si>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</si>
  <si>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</si>
  <si>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</si>
  <si>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</si>
  <si>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</si>
  <si>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</si>
  <si>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</si>
  <si>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</si>
  <si>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</si>
  <si>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</si>
  <si>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</si>
  <si>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</si>
  <si>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</si>
  <si>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</si>
  <si>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</si>
  <si>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</si>
  <si>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</si>
  <si>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</si>
  <si>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</si>
  <si>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</si>
  <si>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</si>
  <si>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</si>
  <si>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</si>
  <si>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</si>
  <si>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</si>
  <si>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</si>
  <si>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</si>
  <si>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</si>
  <si>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</si>
  <si>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</si>
  <si>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</si>
  <si>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</si>
  <si>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</si>
  <si>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</si>
  <si>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</si>
  <si>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</si>
  <si>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</si>
  <si>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</si>
  <si>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</si>
  <si>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</si>
  <si>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</si>
  <si>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</si>
  <si>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</si>
  <si>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</si>
  <si>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</si>
  <si>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</si>
  <si>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</si>
  <si>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</si>
  <si>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</si>
  <si>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</si>
  <si>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</si>
  <si>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</si>
  <si>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</si>
  <si>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</si>
  <si>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</si>
  <si>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</si>
  <si>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</si>
  <si>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</si>
  <si>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</si>
  <si>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</si>
  <si>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</si>
  <si>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</si>
  <si>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</si>
  <si>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</si>
  <si>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</si>
  <si>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</si>
  <si>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</si>
  <si>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</si>
  <si>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</si>
  <si>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</si>
  <si>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</si>
  <si>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</si>
  <si>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</si>
  <si>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</si>
  <si>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</si>
  <si>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</si>
  <si>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</si>
  <si>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</si>
  <si>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</si>
  <si>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</si>
  <si>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</si>
  <si>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</si>
  <si>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</si>
  <si>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</si>
  <si>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</si>
  <si>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</si>
  <si>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</si>
  <si>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</si>
  <si>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</si>
  <si>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</si>
  <si>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</si>
  <si>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</si>
  <si>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</si>
  <si>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</si>
  <si>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</si>
  <si>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</si>
  <si>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</si>
  <si>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</si>
  <si>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</si>
  <si>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</si>
  <si>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</si>
  <si>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</si>
  <si>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</si>
  <si>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</si>
  <si>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</si>
  <si>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</si>
  <si>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</si>
  <si>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</si>
  <si>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</si>
  <si>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</si>
  <si>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</si>
  <si>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</si>
  <si>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</si>
  <si>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</si>
  <si>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</si>
  <si>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</si>
  <si>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</si>
  <si>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</si>
  <si>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</si>
  <si>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</si>
  <si>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</si>
  <si>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</si>
  <si>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</si>
  <si>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</si>
  <si>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</si>
  <si>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</si>
  <si>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</si>
  <si>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</si>
  <si>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</si>
  <si>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</si>
  <si>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</si>
  <si>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</si>
  <si>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</si>
  <si>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</si>
  <si>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</si>
  <si>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</si>
  <si>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</si>
  <si>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</si>
  <si>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</si>
  <si>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</si>
  <si>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</si>
  <si>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</si>
  <si>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</si>
  <si>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</si>
  <si>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</si>
  <si>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</si>
  <si>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</si>
  <si>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</si>
  <si>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</si>
  <si>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</si>
  <si>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</si>
  <si>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</si>
  <si>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</si>
  <si>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</si>
  <si>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</si>
  <si>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</si>
  <si>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</si>
  <si>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</si>
  <si>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</si>
  <si>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</si>
  <si>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</si>
  <si>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</si>
  <si>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</si>
  <si>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</si>
  <si>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</si>
  <si>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</si>
  <si>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</si>
  <si>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</si>
  <si>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</si>
  <si>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</si>
  <si>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</si>
  <si>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</si>
  <si>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</si>
  <si>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</si>
  <si>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</si>
  <si>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</si>
  <si>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</si>
  <si>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</si>
  <si>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</si>
  <si>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</si>
  <si>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</si>
  <si>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</si>
  <si>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</si>
  <si>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</si>
  <si>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</si>
  <si>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</si>
  <si>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</si>
  <si>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</si>
  <si>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</si>
  <si>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</si>
  <si>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</si>
  <si>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</si>
  <si>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</si>
  <si>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</si>
  <si>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</si>
  <si>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</si>
  <si>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</si>
  <si>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</si>
  <si>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</si>
  <si>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</si>
  <si>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</si>
  <si>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</si>
  <si>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</si>
  <si>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</si>
  <si>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</si>
  <si>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</si>
  <si>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</si>
  <si>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</si>
  <si>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</si>
  <si>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</si>
  <si>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</si>
  <si>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</si>
  <si>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</si>
  <si>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</si>
  <si>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</si>
  <si>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</si>
  <si>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</si>
  <si>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</si>
  <si>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</si>
  <si>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</si>
  <si>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</si>
  <si>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</si>
  <si>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</si>
  <si>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</si>
  <si>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</si>
  <si>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</si>
  <si>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</si>
  <si>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</si>
  <si>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</si>
  <si>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</si>
  <si>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</si>
  <si>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</si>
  <si>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</si>
  <si>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</si>
  <si>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</si>
  <si>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</si>
  <si>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</si>
  <si>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</si>
  <si>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</si>
  <si>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</si>
  <si>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</si>
  <si>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</si>
  <si>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</si>
  <si>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</si>
  <si>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</si>
  <si>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</si>
  <si>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</si>
  <si>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</si>
  <si>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</si>
  <si>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</si>
  <si>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</si>
  <si>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</si>
  <si>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</si>
  <si>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</si>
  <si>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</si>
  <si>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</si>
  <si>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</si>
  <si>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</si>
  <si>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</si>
  <si>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</si>
  <si>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</si>
  <si>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</si>
  <si>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</si>
  <si>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</si>
  <si>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</si>
  <si>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</si>
  <si>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</si>
  <si>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</si>
  <si>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</si>
  <si>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</si>
  <si>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</si>
  <si>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</si>
  <si>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</si>
  <si>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</si>
  <si>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</si>
  <si>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</si>
  <si>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</si>
  <si>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</si>
  <si>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</si>
  <si>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</si>
  <si>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</si>
  <si>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</si>
  <si>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</si>
  <si>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</si>
  <si>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</si>
  <si>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</si>
  <si>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</si>
  <si>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</si>
  <si>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</si>
  <si>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</si>
  <si>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</si>
  <si>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</si>
  <si>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</si>
  <si>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</si>
  <si>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</si>
  <si>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</si>
  <si>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</si>
  <si>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</si>
  <si>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</si>
  <si>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</si>
  <si>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</si>
  <si>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</si>
  <si>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</si>
  <si>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</si>
  <si>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</si>
  <si>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</si>
  <si>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</si>
  <si>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</si>
  <si>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</si>
  <si>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</si>
  <si>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</si>
  <si>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</si>
  <si>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</si>
  <si>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</si>
  <si>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</si>
  <si>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</si>
  <si>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</si>
  <si>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</si>
  <si>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</si>
  <si>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</si>
  <si>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</si>
  <si>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</si>
  <si>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</si>
  <si>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</si>
  <si>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</si>
  <si>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</si>
  <si>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</si>
  <si>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</si>
  <si>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</si>
  <si>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</si>
  <si>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</si>
  <si>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</si>
  <si>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</si>
  <si>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</si>
  <si>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</si>
  <si>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</si>
  <si>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</si>
  <si>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</si>
  <si>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</si>
  <si>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</si>
  <si>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</si>
  <si>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</si>
  <si>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</si>
  <si>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</si>
  <si>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</si>
  <si>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</si>
  <si>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</si>
  <si>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</si>
  <si>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</si>
  <si>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</si>
  <si>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</si>
  <si>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</si>
  <si>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</si>
  <si>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</si>
  <si>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</si>
  <si>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</si>
  <si>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</si>
  <si>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</si>
  <si>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</si>
  <si>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</si>
  <si>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</si>
  <si>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</si>
  <si>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</si>
  <si>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</si>
  <si>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</si>
  <si>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</si>
  <si>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</si>
  <si>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</si>
  <si>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</si>
  <si>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</si>
  <si>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</si>
  <si>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</si>
  <si>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</si>
  <si>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</si>
  <si>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</si>
  <si>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</si>
  <si>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</si>
  <si>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</si>
  <si>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</si>
  <si>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</si>
  <si>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</si>
  <si>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</si>
  <si>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</si>
  <si>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</si>
  <si>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</si>
  <si>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</si>
  <si>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</si>
  <si>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</si>
  <si>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</si>
  <si>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</si>
  <si>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</si>
  <si>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</si>
  <si>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</si>
  <si>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</si>
  <si>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</si>
  <si>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</si>
  <si>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</si>
  <si>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</si>
  <si>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</si>
  <si>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</si>
  <si>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</si>
  <si>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</si>
  <si>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</si>
  <si>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</si>
  <si>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</si>
  <si>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</si>
  <si>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</si>
  <si>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</si>
  <si>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</si>
  <si>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</si>
  <si>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</si>
  <si>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</si>
  <si>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</si>
  <si>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</si>
  <si>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</si>
  <si>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</si>
  <si>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</si>
  <si>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</si>
  <si>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</si>
  <si>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</si>
  <si>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</si>
  <si>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</si>
  <si>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</si>
  <si>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</si>
  <si>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</si>
  <si>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</si>
  <si>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</si>
  <si>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</si>
  <si>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</si>
  <si>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</si>
  <si>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</si>
  <si>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</si>
  <si>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</si>
  <si>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</si>
  <si>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</si>
  <si>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</si>
  <si>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</si>
  <si>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</si>
  <si>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</si>
  <si>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</si>
  <si>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</si>
  <si>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</si>
  <si>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</si>
  <si>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</si>
  <si>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</si>
  <si>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</si>
  <si>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</si>
  <si>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</si>
  <si>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</si>
  <si>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</si>
  <si>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</si>
  <si>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</si>
  <si>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</si>
  <si>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</si>
  <si>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</si>
  <si>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</si>
  <si>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</si>
  <si>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</si>
  <si>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</si>
  <si>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</si>
  <si>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</si>
  <si>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</si>
  <si>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</si>
  <si>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</si>
  <si>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</si>
  <si>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</si>
  <si>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</si>
  <si>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</si>
  <si>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</si>
  <si>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</si>
  <si>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</si>
  <si>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</si>
  <si>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</si>
  <si>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</si>
  <si>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</si>
  <si>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</si>
  <si>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</si>
  <si>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</si>
  <si>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</si>
  <si>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</si>
  <si>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</si>
  <si>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</si>
  <si>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</si>
  <si>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</si>
  <si>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</si>
  <si>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</si>
  <si>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</si>
  <si>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</si>
  <si>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</si>
  <si>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</si>
  <si>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</si>
  <si>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</si>
  <si>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</si>
  <si>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</si>
  <si>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</si>
  <si>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</si>
  <si>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</si>
  <si>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</si>
  <si>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</si>
  <si>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</si>
  <si>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</si>
  <si>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</si>
  <si>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</si>
  <si>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</si>
  <si>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</si>
  <si>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</si>
  <si>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</si>
  <si>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</si>
  <si>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</si>
  <si>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</si>
  <si>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</si>
  <si>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</si>
  <si>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</si>
  <si>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</si>
  <si>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</si>
  <si>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</si>
  <si>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</si>
  <si>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</si>
  <si>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</si>
  <si>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</si>
  <si>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</si>
  <si>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</si>
  <si>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</si>
  <si>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</si>
  <si>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</si>
  <si>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</si>
  <si>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</si>
  <si>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</si>
  <si>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</si>
  <si>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</si>
  <si>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</si>
  <si>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</si>
  <si>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</si>
  <si>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</si>
  <si>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</si>
  <si>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</si>
  <si>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</si>
  <si>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</si>
  <si>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</si>
  <si>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</si>
  <si>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</si>
  <si>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</si>
  <si>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</si>
  <si>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</si>
  <si>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</si>
  <si>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</si>
  <si>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</si>
  <si>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</si>
  <si>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</si>
  <si>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</si>
  <si>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</si>
  <si>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</si>
  <si>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</si>
  <si>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</si>
  <si>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</si>
  <si>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</si>
  <si>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</si>
  <si>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</si>
  <si>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</si>
  <si>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</si>
  <si>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</si>
  <si>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</si>
  <si>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</si>
  <si>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</si>
  <si>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</si>
  <si>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</si>
  <si>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</si>
  <si>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</si>
  <si>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</si>
  <si>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</si>
  <si>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</si>
  <si>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</si>
  <si>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</si>
  <si>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</si>
  <si>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</si>
  <si>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</si>
  <si>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</si>
  <si>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</si>
  <si>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</si>
  <si>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</si>
  <si>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</si>
  <si>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</si>
  <si>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</si>
  <si>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</si>
  <si>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</si>
  <si>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</si>
  <si>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</si>
  <si>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</si>
  <si>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</si>
  <si>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</si>
  <si>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</si>
  <si>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</si>
  <si>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</si>
  <si>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</si>
  <si>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</si>
  <si>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</si>
  <si>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</si>
  <si>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</si>
  <si>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</si>
  <si>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</si>
  <si>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</si>
  <si>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</si>
  <si>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</si>
  <si>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</si>
  <si>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</si>
  <si>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</si>
  <si>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</si>
  <si>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</si>
  <si>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</si>
  <si>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</si>
  <si>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</si>
  <si>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</si>
  <si>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</si>
  <si>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</si>
  <si>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</si>
  <si>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</si>
  <si>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</si>
  <si>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</si>
  <si>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</si>
  <si>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</si>
  <si>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</si>
  <si>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</si>
  <si>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</si>
  <si>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</si>
  <si>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</si>
  <si>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</si>
  <si>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</si>
  <si>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</si>
  <si>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</si>
  <si>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</si>
  <si>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</si>
  <si>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</si>
  <si>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</si>
  <si>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</si>
  <si>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</si>
  <si>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</si>
  <si>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</si>
  <si>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</si>
  <si>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</si>
  <si>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</si>
  <si>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</si>
  <si>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</si>
  <si>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</si>
  <si>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</si>
  <si>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</si>
  <si>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</si>
  <si>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</si>
  <si>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</si>
  <si>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</si>
  <si>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</si>
  <si>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</si>
  <si>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</si>
  <si>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</si>
  <si>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</si>
  <si>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</si>
  <si>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</si>
  <si>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</si>
  <si>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</si>
  <si>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</si>
  <si>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</si>
  <si>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</si>
  <si>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</si>
  <si>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</si>
  <si>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</si>
  <si>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</si>
  <si>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</si>
  <si>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</si>
  <si>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</si>
  <si>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</si>
  <si>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</si>
  <si>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</si>
  <si>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</si>
  <si>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</si>
  <si>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</si>
  <si>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</si>
  <si>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</si>
  <si>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</si>
  <si>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</si>
  <si>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</si>
  <si>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</si>
  <si>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</si>
  <si>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</si>
  <si>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</si>
  <si>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</si>
  <si>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</si>
  <si>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</si>
  <si>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</si>
  <si>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</si>
  <si>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</si>
  <si>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</si>
  <si>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</si>
  <si>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</si>
  <si>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</si>
  <si>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</si>
  <si>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</si>
  <si>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</si>
  <si>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</si>
  <si>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</si>
  <si>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</si>
  <si>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</si>
  <si>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</si>
  <si>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</si>
  <si>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</si>
  <si>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</si>
  <si>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</si>
  <si>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</si>
  <si>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</si>
  <si>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</si>
  <si>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</si>
  <si>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</si>
  <si>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</si>
  <si>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</si>
  <si>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</si>
  <si>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</si>
  <si>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</si>
  <si>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</si>
  <si>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</si>
  <si>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</si>
  <si>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</si>
  <si>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</si>
  <si>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</si>
  <si>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</si>
  <si>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</si>
  <si>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</si>
  <si>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</si>
  <si>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</si>
  <si>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</si>
  <si>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</si>
  <si>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</si>
  <si>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</si>
  <si>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</si>
  <si>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</si>
  <si>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</si>
  <si>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</si>
  <si>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</si>
  <si>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</si>
  <si>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</si>
  <si>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</si>
  <si>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</si>
  <si>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</si>
  <si>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</si>
  <si>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</si>
  <si>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</si>
  <si>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</si>
  <si>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</si>
  <si>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</si>
  <si>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</si>
  <si>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</si>
  <si>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</si>
  <si>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</si>
  <si>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</si>
  <si>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</si>
  <si>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</si>
  <si>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</si>
  <si>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</si>
  <si>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</si>
  <si>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</si>
  <si>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</si>
  <si>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</si>
  <si>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</si>
  <si>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</si>
  <si>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</si>
  <si>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</si>
  <si>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</si>
  <si>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</si>
  <si>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</si>
  <si>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</si>
  <si>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</si>
  <si>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</si>
  <si>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</si>
  <si>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</si>
  <si>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</si>
  <si>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</si>
  <si>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</si>
  <si>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</si>
  <si>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</si>
  <si>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</si>
  <si>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</si>
  <si>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</si>
  <si>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</si>
  <si>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</si>
  <si>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</si>
  <si>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</si>
  <si>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</si>
  <si>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</si>
  <si>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</si>
  <si>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</si>
  <si>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</si>
  <si>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</si>
  <si>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</si>
  <si>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</si>
  <si>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</si>
  <si>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</si>
  <si>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</si>
  <si>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</si>
  <si>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</si>
  <si>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</si>
  <si>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</si>
  <si>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</si>
  <si>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</si>
  <si>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</si>
  <si>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</si>
  <si>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</si>
  <si>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</si>
  <si>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</si>
  <si>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</si>
  <si>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</si>
  <si>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</si>
  <si>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</si>
  <si>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</si>
  <si>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</si>
  <si>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</si>
  <si>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</si>
  <si>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</si>
  <si>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</si>
  <si>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</si>
  <si>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</si>
  <si>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</si>
  <si>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</si>
  <si>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</si>
  <si>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</si>
  <si>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</si>
  <si>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</si>
  <si>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</si>
  <si>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</si>
  <si>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</si>
  <si>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</si>
  <si>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</si>
  <si>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</si>
  <si>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</si>
  <si>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</si>
  <si>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</si>
  <si>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</si>
  <si>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</si>
  <si>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</si>
  <si>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</si>
  <si>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</si>
  <si>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</si>
  <si>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</si>
  <si>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</si>
  <si>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</si>
  <si>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</si>
  <si>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</si>
  <si>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</si>
  <si>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</si>
  <si>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</si>
  <si>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</si>
  <si>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</si>
  <si>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</si>
  <si>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</si>
  <si>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</si>
  <si>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</si>
  <si>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</si>
  <si>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</si>
  <si>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</si>
  <si>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</si>
  <si>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</si>
  <si>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</si>
  <si>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</si>
  <si>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</si>
  <si>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</si>
  <si>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</si>
  <si>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</si>
  <si>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</si>
  <si>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</si>
  <si>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</si>
  <si>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</si>
  <si>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</si>
  <si>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</si>
  <si>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</si>
  <si>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</si>
  <si>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</si>
  <si>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</si>
  <si>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</si>
  <si>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</si>
  <si>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</si>
  <si>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</si>
  <si>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</si>
  <si>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</si>
  <si>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</si>
  <si>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</si>
  <si>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</si>
  <si>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</si>
  <si>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</si>
  <si>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</si>
  <si>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</si>
  <si>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</si>
  <si>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</si>
  <si>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</si>
  <si>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</si>
  <si>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</si>
  <si>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</si>
  <si>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</si>
  <si>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</si>
  <si>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</si>
  <si>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</si>
  <si>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</si>
  <si>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</si>
  <si>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</si>
  <si>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</si>
  <si>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</si>
  <si>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</si>
  <si>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</si>
  <si>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</si>
  <si>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</si>
  <si>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</si>
  <si>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</si>
  <si>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</si>
  <si>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</si>
  <si>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</si>
  <si>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</si>
  <si>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</si>
  <si>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</si>
  <si>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</si>
  <si>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</si>
  <si>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</si>
  <si>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</si>
  <si>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</si>
  <si>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</si>
  <si>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</si>
  <si>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</si>
  <si>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</si>
  <si>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</si>
  <si>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</si>
  <si>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</si>
  <si>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</si>
  <si>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</si>
  <si>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</si>
  <si>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</si>
  <si>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</si>
  <si>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</si>
  <si>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</si>
  <si>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</si>
  <si>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</si>
  <si>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</si>
  <si>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</si>
  <si>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</si>
  <si>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</si>
  <si>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</si>
  <si>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</si>
  <si>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</si>
  <si>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</si>
  <si>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</si>
  <si>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</si>
  <si>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</si>
  <si>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</si>
  <si>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</si>
  <si>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</si>
  <si>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</si>
  <si>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</si>
  <si>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</si>
  <si>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</si>
  <si>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</si>
  <si>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</si>
  <si>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</si>
  <si>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</si>
  <si>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</si>
  <si>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</si>
  <si>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</si>
  <si>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</si>
  <si>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</si>
  <si>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</si>
  <si>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</si>
  <si>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</si>
  <si>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</si>
  <si>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</si>
  <si>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</si>
  <si>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</si>
  <si>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</si>
  <si>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</si>
  <si>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</si>
  <si>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</si>
  <si>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</si>
  <si>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</si>
  <si>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</si>
  <si>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</si>
  <si>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</si>
  <si>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</si>
  <si>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</si>
  <si>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</si>
  <si>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</si>
  <si>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</si>
  <si>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</si>
  <si>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</si>
  <si>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</si>
  <si>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</si>
  <si>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</si>
  <si>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</si>
  <si>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</si>
  <si>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</si>
  <si>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</si>
  <si>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</si>
  <si>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</si>
  <si>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</si>
  <si>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</si>
  <si>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</si>
  <si>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</si>
  <si>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</si>
  <si>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</si>
  <si>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</si>
  <si>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</si>
  <si>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</si>
  <si>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</si>
  <si>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</si>
  <si>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</si>
  <si>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</si>
  <si>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</si>
  <si>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</si>
  <si>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</si>
  <si>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</si>
  <si>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</si>
  <si>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</si>
  <si>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</si>
  <si>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</si>
  <si>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</si>
  <si>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</si>
  <si>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</si>
  <si>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</si>
  <si>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</si>
  <si>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</si>
  <si>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</si>
  <si>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</si>
  <si>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</si>
  <si>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</si>
  <si>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</si>
  <si>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</si>
  <si>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</si>
  <si>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</si>
  <si>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</si>
  <si>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</si>
  <si>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</si>
  <si>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</si>
  <si>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</si>
  <si>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</si>
  <si>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</si>
  <si>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</si>
  <si>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</si>
  <si>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</si>
  <si>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</si>
  <si>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</si>
  <si>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</si>
  <si>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</si>
  <si>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</si>
  <si>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</si>
  <si>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</si>
  <si>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</si>
  <si>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</si>
  <si>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</si>
  <si>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</si>
  <si>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</si>
  <si>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</si>
  <si>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</si>
  <si>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</si>
  <si>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</si>
  <si>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</si>
  <si>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</si>
  <si>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</si>
  <si>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</si>
  <si>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</si>
  <si>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</si>
  <si>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</si>
  <si>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</si>
  <si>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</si>
  <si>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</si>
  <si>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</si>
  <si>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</si>
  <si>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</si>
  <si>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</si>
  <si>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</si>
  <si>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</si>
  <si>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</si>
  <si>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</si>
  <si>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</si>
  <si>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</si>
  <si>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</si>
  <si>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</si>
  <si>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</si>
  <si>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</si>
  <si>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</si>
  <si>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</si>
  <si>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</si>
  <si>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</si>
  <si>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</si>
  <si>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</si>
  <si>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</si>
  <si>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</si>
  <si>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</si>
  <si>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</si>
  <si>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</si>
  <si>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</si>
  <si>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</si>
  <si>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</si>
  <si>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</si>
  <si>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</si>
  <si>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</si>
  <si>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</si>
  <si>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</si>
  <si>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</si>
  <si>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</si>
  <si>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</si>
  <si>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</si>
  <si>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</si>
  <si>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</si>
  <si>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</si>
  <si>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</si>
  <si>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</si>
  <si>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</si>
  <si>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</si>
  <si>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</si>
  <si>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</si>
  <si>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</si>
  <si>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</si>
  <si>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</si>
  <si>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</si>
  <si>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</si>
  <si>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</si>
  <si>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</si>
  <si>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</si>
  <si>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</si>
  <si>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</si>
  <si>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</si>
  <si>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</si>
  <si>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</si>
  <si>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</si>
  <si>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</si>
  <si>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</si>
  <si>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</si>
  <si>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</si>
  <si>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</si>
  <si>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</si>
  <si>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</si>
  <si>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</si>
  <si>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</si>
  <si>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</si>
  <si>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</si>
  <si>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</si>
  <si>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</si>
  <si>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</si>
  <si>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</si>
  <si>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</si>
  <si>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</si>
  <si>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</si>
  <si>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</si>
  <si>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</si>
  <si>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</si>
  <si>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</si>
  <si>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</si>
  <si>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</si>
  <si>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</si>
  <si>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</si>
  <si>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</si>
  <si>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</si>
  <si>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</si>
  <si>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</si>
  <si>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</si>
  <si>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</si>
  <si>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</si>
  <si>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</si>
  <si>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</si>
  <si>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</si>
  <si>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</si>
  <si>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</si>
  <si>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</si>
  <si>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</si>
  <si>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</si>
  <si>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</si>
  <si>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</si>
  <si>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</si>
  <si>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</si>
  <si>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</si>
  <si>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</si>
  <si>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</si>
  <si>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</si>
  <si>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</si>
  <si>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</si>
  <si>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</si>
  <si>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</si>
  <si>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</si>
  <si>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</si>
  <si>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</si>
  <si>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</si>
  <si>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</si>
  <si>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</si>
  <si>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</si>
  <si>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</si>
  <si>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</si>
  <si>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</si>
  <si>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</si>
  <si>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</si>
  <si>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</si>
  <si>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</si>
  <si>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</si>
  <si>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</si>
  <si>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</si>
  <si>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</si>
  <si>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</si>
  <si>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</si>
  <si>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</si>
  <si>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</si>
  <si>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</si>
  <si>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</si>
  <si>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</si>
  <si>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</si>
  <si>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</si>
  <si>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</si>
  <si>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</si>
  <si>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</si>
  <si>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</si>
  <si>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</si>
  <si>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</si>
  <si>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</si>
  <si>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</si>
  <si>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</si>
  <si>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</si>
  <si>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</si>
  <si>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</si>
  <si>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</si>
  <si>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</si>
  <si>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</si>
  <si>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</si>
  <si>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</si>
  <si>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</si>
  <si>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</si>
  <si>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</si>
  <si>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</si>
  <si>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</si>
  <si>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</si>
  <si>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</si>
  <si>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</si>
  <si>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</si>
  <si>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</si>
  <si>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</si>
  <si>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</si>
  <si>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</si>
  <si>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</si>
  <si>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</si>
  <si>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</si>
  <si>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</si>
  <si>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</si>
  <si>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</si>
  <si>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</si>
  <si>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</si>
  <si>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</si>
  <si>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</si>
  <si>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</si>
  <si>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</si>
  <si>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</si>
  <si>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</si>
  <si>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</si>
  <si>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</si>
  <si>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</si>
  <si>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</si>
  <si>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</si>
  <si>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</si>
  <si>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</si>
  <si>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</si>
  <si>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</si>
  <si>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</si>
  <si>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</si>
  <si>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</si>
  <si>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</si>
  <si>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</si>
  <si>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</si>
  <si>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</si>
  <si>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</si>
  <si>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</si>
  <si>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</si>
  <si>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</si>
  <si>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</si>
  <si>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</si>
  <si>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</si>
  <si>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</si>
  <si>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</si>
  <si>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</si>
  <si>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</si>
  <si>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</si>
  <si>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</si>
  <si>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</si>
  <si>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</si>
  <si>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</si>
  <si>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</si>
  <si>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</si>
  <si>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</si>
  <si>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</si>
  <si>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</si>
  <si>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</si>
  <si>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</si>
  <si>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</si>
  <si>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</si>
  <si>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</si>
  <si>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</si>
  <si>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</si>
  <si>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</si>
  <si>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</si>
  <si>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</si>
  <si>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</si>
  <si>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</si>
  <si>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</si>
  <si>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</si>
  <si>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</si>
  <si>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</si>
  <si>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</si>
  <si>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</si>
  <si>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</si>
  <si>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</si>
  <si>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</si>
  <si>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</si>
  <si>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</si>
  <si>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</si>
  <si>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</si>
  <si>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</si>
  <si>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</si>
  <si>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</si>
  <si>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</si>
  <si>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</si>
  <si>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</si>
  <si>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</si>
  <si>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</si>
  <si>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</si>
  <si>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</si>
  <si>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</si>
  <si>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</si>
  <si>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</si>
  <si>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</si>
  <si>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</si>
  <si>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</si>
  <si>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</si>
  <si>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</si>
  <si>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</si>
  <si>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</si>
  <si>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</si>
  <si>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</si>
  <si>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</si>
  <si>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</si>
  <si>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</si>
  <si>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</si>
  <si>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</si>
  <si>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</si>
  <si>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</si>
  <si>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</si>
  <si>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</si>
  <si>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</si>
  <si>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</si>
  <si>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</si>
  <si>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</si>
  <si>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</si>
  <si>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</si>
  <si>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</si>
  <si>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</si>
  <si>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</si>
  <si>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</si>
  <si>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</si>
  <si>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</si>
  <si>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</si>
  <si>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</si>
  <si>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</si>
  <si>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</si>
  <si>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</si>
  <si>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</si>
  <si>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</si>
  <si>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</si>
  <si>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</si>
  <si>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</si>
  <si>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</si>
  <si>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</si>
  <si>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</si>
  <si>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</si>
  <si>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</si>
  <si>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</si>
  <si>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</si>
  <si>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</si>
  <si>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</si>
  <si>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</si>
  <si>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</si>
  <si>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</si>
  <si>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</si>
  <si>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</si>
  <si>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</si>
  <si>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</si>
  <si>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</si>
  <si>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</si>
  <si>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</si>
  <si>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</si>
  <si>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</si>
  <si>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</si>
  <si>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</si>
  <si>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</si>
  <si>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</si>
  <si>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</si>
  <si>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</si>
  <si>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</si>
  <si>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</si>
  <si>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</si>
  <si>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</si>
  <si>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</si>
  <si>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</si>
  <si>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</si>
  <si>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</si>
  <si>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</si>
  <si>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</si>
  <si>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</si>
  <si>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</si>
  <si>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</si>
  <si>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</si>
  <si>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</si>
  <si>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</si>
  <si>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</si>
  <si>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</si>
  <si>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</si>
  <si>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</si>
  <si>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</si>
  <si>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</si>
  <si>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</si>
  <si>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</si>
  <si>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</si>
  <si>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</si>
  <si>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</si>
  <si>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</si>
  <si>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</si>
  <si>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</si>
  <si>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</si>
  <si>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</si>
  <si>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</si>
  <si>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</si>
  <si>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</si>
  <si>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</si>
  <si>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</si>
  <si>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</si>
  <si>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</si>
  <si>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</si>
  <si>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</si>
  <si>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</si>
  <si>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</si>
  <si>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</si>
  <si>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</si>
  <si>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</si>
  <si>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</si>
  <si>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</si>
  <si>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</si>
  <si>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</si>
  <si>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</si>
  <si>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</si>
  <si>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</si>
  <si>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</si>
  <si>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</si>
  <si>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</si>
  <si>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</si>
  <si>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</si>
  <si>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</si>
  <si>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</si>
  <si>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</si>
  <si>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</si>
  <si>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</si>
  <si>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</si>
  <si>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</si>
  <si>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</si>
  <si>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</si>
  <si>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</si>
  <si>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</si>
  <si>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</si>
  <si>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</si>
  <si>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</si>
  <si>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</si>
  <si>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</si>
  <si>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</si>
  <si>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</si>
  <si>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</si>
  <si>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</si>
  <si>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</si>
  <si>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</si>
  <si>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</si>
  <si>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</si>
  <si>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</si>
  <si>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</si>
  <si>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</si>
  <si>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</si>
  <si>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</si>
  <si>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</si>
  <si>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</si>
  <si>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</si>
  <si>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</si>
  <si>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</si>
  <si>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</si>
  <si>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</si>
  <si>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</si>
  <si>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</si>
  <si>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</si>
  <si>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</si>
  <si>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</si>
  <si>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</si>
  <si>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</si>
  <si>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</si>
  <si>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</si>
  <si>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</si>
  <si>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</si>
  <si>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</si>
  <si>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</si>
  <si>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</si>
  <si>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</si>
  <si>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</si>
  <si>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</si>
  <si>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</si>
  <si>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</si>
  <si>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</si>
  <si>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</si>
  <si>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</si>
  <si>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</si>
  <si>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</si>
  <si>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</si>
  <si>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</si>
  <si>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</si>
  <si>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</si>
  <si>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</si>
  <si>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</si>
  <si>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</si>
  <si>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</si>
  <si>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</si>
  <si>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</si>
  <si>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</si>
  <si>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</si>
  <si>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</si>
  <si>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</si>
  <si>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</si>
  <si>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</si>
  <si>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</si>
  <si>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</si>
  <si>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</si>
  <si>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</si>
  <si>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</si>
  <si>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</si>
  <si>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</si>
  <si>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</si>
  <si>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</si>
  <si>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</si>
  <si>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</si>
  <si>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</si>
  <si>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</si>
  <si>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</si>
  <si>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</si>
  <si>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</si>
  <si>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</si>
  <si>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</si>
  <si>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</si>
  <si>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</si>
  <si>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</si>
  <si>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</si>
  <si>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</si>
  <si>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</si>
  <si>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</si>
  <si>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</si>
  <si>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</si>
  <si>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</si>
  <si>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</si>
  <si>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</si>
  <si>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</si>
  <si>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</si>
  <si>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</si>
  <si>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</si>
  <si>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</si>
  <si>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</si>
  <si>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</si>
  <si>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</si>
  <si>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</si>
  <si>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</si>
  <si>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</si>
  <si>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</si>
  <si>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</si>
  <si>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</si>
  <si>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</si>
  <si>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</si>
  <si>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</si>
  <si>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</si>
  <si>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</si>
  <si>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</si>
  <si>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</si>
  <si>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</si>
  <si>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</si>
  <si>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</si>
  <si>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</si>
  <si>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</si>
  <si>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</si>
  <si>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</si>
  <si>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</si>
  <si>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</si>
  <si>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</si>
  <si>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</si>
  <si>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</si>
  <si>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</si>
  <si>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</si>
  <si>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</si>
  <si>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</si>
  <si>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</si>
  <si>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</si>
  <si>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</si>
  <si>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</si>
  <si>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</si>
  <si>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</si>
  <si>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</si>
  <si>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</si>
  <si>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</si>
  <si>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</si>
  <si>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</si>
  <si>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</si>
  <si>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</si>
  <si>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</si>
  <si>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</si>
  <si>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</si>
  <si>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</si>
  <si>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</si>
  <si>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</si>
  <si>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</si>
  <si>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</si>
  <si>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</si>
  <si>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</si>
  <si>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</si>
  <si>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</si>
  <si>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</si>
  <si>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</si>
  <si>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</si>
  <si>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</si>
  <si>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</si>
  <si>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</si>
  <si>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</si>
  <si>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</si>
  <si>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</si>
  <si>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</si>
  <si>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</si>
  <si>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</si>
  <si>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</si>
  <si>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</si>
  <si>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</si>
  <si>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</si>
  <si>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</si>
  <si>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</si>
  <si>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</si>
  <si>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</si>
  <si>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</si>
  <si>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</si>
  <si>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</si>
  <si>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</si>
  <si>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</si>
  <si>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</si>
  <si>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</si>
  <si>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</si>
  <si>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</si>
  <si>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</si>
  <si>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</si>
  <si>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</si>
  <si>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</si>
  <si>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</si>
  <si>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</si>
  <si>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</si>
  <si>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</si>
  <si>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</si>
  <si>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</si>
  <si>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</si>
  <si>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</si>
  <si>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</si>
  <si>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</si>
  <si>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</si>
  <si>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</si>
  <si>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</si>
  <si>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</si>
  <si>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</si>
  <si>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</si>
  <si>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</si>
  <si>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</si>
  <si>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</si>
  <si>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</si>
  <si>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</si>
  <si>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</si>
  <si>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</si>
  <si>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</si>
  <si>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</si>
  <si>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</si>
  <si>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</si>
  <si>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</si>
  <si>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</si>
  <si>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</si>
  <si>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</si>
  <si>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</si>
  <si>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</si>
  <si>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</si>
  <si>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</si>
  <si>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</si>
  <si>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</si>
  <si>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</si>
  <si>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</si>
  <si>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</si>
  <si>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</si>
  <si>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</si>
  <si>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</si>
  <si>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</si>
  <si>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</si>
  <si>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</si>
  <si>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</si>
  <si>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</si>
  <si>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</si>
  <si>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</si>
  <si>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</si>
  <si>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</si>
  <si>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</si>
  <si>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</si>
  <si>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</si>
  <si>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</si>
  <si>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</si>
  <si>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</si>
  <si>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</si>
  <si>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</si>
  <si>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</si>
  <si>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</si>
  <si>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</si>
  <si>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</si>
  <si>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</si>
  <si>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</si>
  <si>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</si>
  <si>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</si>
  <si>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</si>
  <si>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</si>
  <si>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</si>
  <si>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</si>
  <si>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</si>
  <si>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</si>
  <si>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</si>
  <si>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</si>
  <si>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</si>
  <si>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</si>
  <si>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</si>
  <si>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</si>
  <si>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</si>
  <si>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</si>
  <si>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</si>
  <si>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</si>
  <si>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</si>
  <si>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</si>
  <si>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</si>
  <si>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</si>
  <si>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</si>
  <si>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</si>
  <si>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</si>
  <si>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</si>
  <si>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</si>
  <si>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</si>
  <si>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</si>
  <si>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</si>
  <si>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</si>
  <si>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</si>
  <si>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</si>
  <si>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</si>
  <si>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</si>
  <si>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</si>
  <si>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</si>
  <si>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</si>
  <si>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</si>
  <si>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</si>
  <si>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</si>
  <si>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</si>
  <si>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</si>
  <si>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</si>
  <si>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</si>
  <si>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</si>
  <si>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</si>
  <si>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</si>
  <si>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</si>
  <si>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</si>
  <si>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</si>
  <si>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</si>
  <si>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</si>
  <si>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</si>
  <si>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</si>
  <si>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</si>
  <si>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</si>
  <si>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</si>
  <si>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</si>
  <si>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</si>
  <si>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</si>
  <si>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</si>
  <si>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</si>
  <si>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</si>
  <si>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</si>
  <si>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</si>
  <si>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</si>
  <si>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</si>
  <si>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</si>
  <si>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</si>
  <si>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</si>
  <si>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</si>
  <si>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</si>
  <si>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</si>
  <si>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</si>
  <si>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</si>
  <si>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</si>
  <si>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</si>
  <si>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</si>
  <si>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</si>
  <si>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</si>
  <si>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</si>
  <si>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</si>
  <si>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</si>
  <si>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</si>
  <si>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</si>
  <si>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</si>
  <si>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</si>
  <si>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</si>
  <si>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</si>
  <si>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</si>
  <si>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</si>
  <si>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</si>
  <si>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</si>
  <si>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</si>
  <si>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</si>
  <si>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</si>
  <si>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</si>
  <si>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</si>
  <si>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</si>
  <si>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</si>
  <si>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</si>
  <si>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</si>
  <si>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</si>
  <si>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</si>
  <si>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</si>
  <si>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</si>
  <si>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</si>
  <si>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</si>
  <si>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</si>
  <si>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</si>
  <si>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</si>
  <si>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</si>
  <si>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</si>
  <si>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</si>
  <si>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</si>
  <si>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</si>
  <si>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</si>
  <si>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</si>
  <si>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</si>
  <si>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</si>
  <si>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</si>
  <si>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</si>
  <si>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</si>
  <si>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</si>
  <si>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</si>
  <si>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</si>
  <si>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</si>
  <si>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</si>
  <si>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</si>
  <si>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</si>
  <si>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</si>
  <si>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</si>
  <si>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</si>
  <si>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</si>
  <si>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</si>
  <si>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</si>
  <si>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</si>
  <si>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</si>
  <si>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</si>
  <si>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</si>
  <si>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</si>
  <si>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</si>
  <si>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</si>
  <si>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</si>
  <si>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</si>
  <si>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</si>
  <si>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</si>
  <si>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</si>
  <si>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</si>
  <si>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</si>
  <si>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</si>
  <si>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</si>
  <si>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</si>
  <si>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</si>
  <si>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</si>
  <si>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</si>
  <si>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</si>
  <si>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</si>
  <si>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</si>
  <si>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</si>
  <si>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</si>
  <si>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</si>
  <si>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</si>
  <si>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</si>
  <si>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</si>
  <si>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</si>
  <si>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</si>
  <si>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</si>
  <si>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</si>
  <si>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</si>
  <si>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</si>
  <si>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</si>
  <si>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</si>
  <si>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</si>
  <si>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</si>
  <si>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</si>
  <si>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</si>
  <si>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</si>
  <si>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</si>
  <si>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</si>
  <si>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</si>
  <si>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</si>
  <si>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</si>
  <si>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</si>
  <si>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</si>
  <si>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</si>
  <si>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</si>
  <si>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</si>
  <si>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</si>
  <si>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</si>
  <si>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</si>
  <si>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</si>
  <si>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</si>
  <si>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</si>
  <si>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</si>
  <si>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</si>
  <si>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</si>
  <si>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</si>
  <si>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</si>
  <si>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</si>
  <si>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</si>
  <si>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</si>
  <si>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</si>
  <si>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</si>
  <si>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</si>
  <si>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</si>
  <si>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</si>
  <si>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</si>
  <si>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</si>
  <si>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</si>
  <si>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</si>
  <si>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</si>
  <si>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</si>
  <si>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</si>
  <si>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</si>
  <si>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</si>
  <si>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</si>
  <si>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</si>
  <si>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</si>
  <si>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</si>
  <si>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</si>
  <si>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</si>
  <si>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</si>
  <si>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</si>
  <si>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</si>
  <si>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</si>
  <si>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</si>
  <si>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</si>
  <si>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</si>
  <si>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</si>
  <si>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</si>
  <si>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</si>
  <si>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</si>
  <si>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</si>
  <si>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</si>
  <si>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</si>
  <si>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</si>
  <si>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</si>
  <si>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</si>
  <si>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</si>
  <si>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</si>
  <si>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</si>
  <si>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</si>
  <si>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</si>
  <si>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</si>
  <si>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</si>
  <si>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</si>
  <si>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</si>
  <si>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</si>
  <si>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</si>
  <si>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</si>
  <si>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</si>
  <si>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</si>
  <si>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</si>
  <si>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</si>
  <si>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</si>
  <si>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</si>
  <si>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</si>
  <si>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</si>
  <si>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</si>
  <si>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</si>
  <si>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</si>
  <si>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</si>
  <si>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</si>
  <si>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</si>
  <si>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</si>
  <si>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</si>
  <si>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</si>
  <si>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</si>
  <si>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</si>
  <si>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</si>
  <si>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</si>
  <si>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</si>
  <si>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</si>
  <si>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</si>
  <si>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</si>
  <si>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</si>
  <si>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</si>
  <si>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</si>
  <si>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</si>
  <si>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</si>
  <si>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</si>
  <si>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</si>
  <si>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</si>
  <si>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</si>
  <si>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</si>
  <si>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</si>
  <si>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</si>
  <si>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</si>
  <si>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</si>
  <si>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</si>
  <si>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</si>
  <si>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</si>
  <si>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</si>
  <si>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</si>
  <si>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</si>
  <si>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</si>
  <si>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</si>
  <si>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</si>
  <si>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</si>
  <si>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</si>
  <si>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</si>
  <si>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</si>
  <si>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</si>
  <si>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</si>
  <si>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</si>
  <si>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</si>
  <si>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</si>
  <si>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</si>
  <si>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</si>
  <si>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</si>
  <si>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</si>
  <si>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</si>
  <si>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</si>
  <si>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</si>
  <si>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</si>
  <si>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</si>
  <si>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</si>
  <si>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</si>
  <si>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</si>
  <si>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</si>
  <si>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</si>
  <si>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</si>
  <si>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</si>
  <si>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</si>
  <si>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</si>
  <si>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</si>
  <si>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</si>
  <si>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</si>
  <si>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</si>
  <si>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</si>
  <si>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</si>
  <si>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</si>
  <si>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</si>
  <si>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</si>
  <si>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</si>
  <si>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</si>
  <si>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</si>
  <si>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</si>
  <si>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</si>
  <si>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</si>
  <si>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</si>
  <si>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</si>
  <si>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</si>
  <si>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</si>
  <si>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</si>
  <si>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</si>
  <si>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</si>
  <si>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</si>
  <si>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</si>
  <si>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</si>
  <si>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</si>
  <si>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</si>
  <si>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</si>
  <si>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</si>
  <si>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</si>
  <si>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</si>
  <si>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</si>
  <si>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</si>
  <si>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</si>
  <si>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</si>
  <si>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</si>
  <si>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</si>
  <si>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</si>
  <si>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</si>
  <si>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</si>
  <si>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</si>
  <si>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</si>
  <si>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</si>
  <si>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</si>
  <si>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</si>
  <si>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</si>
  <si>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</si>
  <si>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</si>
  <si>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</si>
  <si>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</si>
  <si>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</si>
  <si>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</si>
  <si>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</si>
  <si>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</si>
  <si>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</si>
  <si>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</si>
  <si>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</si>
  <si>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</si>
  <si>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</si>
  <si>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</si>
  <si>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</si>
  <si>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</si>
  <si>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</si>
  <si>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</si>
  <si>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</si>
  <si>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</si>
  <si>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</si>
  <si>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</si>
  <si>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</si>
  <si>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</si>
  <si>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</si>
  <si>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</si>
  <si>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</si>
  <si>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</si>
  <si>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</si>
  <si>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</si>
  <si>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</si>
  <si>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</si>
  <si>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</si>
  <si>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</si>
  <si>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</si>
  <si>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</si>
  <si>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</si>
  <si>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</si>
  <si>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</si>
  <si>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</si>
  <si>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</si>
  <si>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</si>
  <si>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</si>
  <si>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</si>
  <si>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</si>
  <si>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</si>
  <si>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</si>
  <si>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</si>
  <si>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</si>
  <si>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</si>
  <si>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</si>
  <si>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</si>
  <si>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</si>
  <si>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</si>
  <si>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</si>
  <si>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</si>
  <si>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</si>
  <si>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</si>
  <si>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</si>
  <si>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</si>
  <si>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</si>
  <si>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</si>
  <si>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</si>
  <si>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</si>
  <si>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</si>
  <si>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</si>
  <si>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</si>
  <si>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</si>
  <si>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</si>
  <si>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</si>
  <si>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</si>
  <si>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</si>
  <si>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</si>
  <si>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</si>
  <si>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</si>
  <si>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</si>
  <si>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</si>
  <si>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</si>
  <si>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</si>
  <si>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</si>
  <si>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</si>
  <si>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</si>
  <si>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</si>
  <si>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</si>
  <si>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</si>
  <si>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</si>
  <si>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</si>
  <si>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</si>
  <si>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</si>
  <si>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</si>
  <si>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</si>
  <si>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</si>
  <si>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</si>
  <si>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</si>
  <si>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</si>
  <si>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</si>
  <si>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</si>
  <si>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</si>
  <si>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</si>
  <si>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</si>
  <si>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</si>
  <si>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</si>
  <si>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</si>
  <si>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</si>
  <si>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</si>
  <si>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</si>
  <si>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</si>
  <si>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</si>
  <si>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</si>
  <si>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</si>
  <si>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</si>
  <si>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</si>
  <si>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</si>
  <si>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</si>
  <si>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</si>
  <si>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</si>
  <si>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</si>
  <si>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</si>
  <si>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</si>
  <si>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</si>
  <si>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</si>
  <si>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</si>
  <si>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</si>
  <si>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</si>
  <si>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</si>
  <si>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</si>
  <si>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</si>
  <si>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</si>
  <si>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</si>
  <si>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</si>
  <si>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</si>
  <si>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</si>
  <si>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</si>
  <si>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</si>
  <si>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</si>
  <si>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</si>
  <si>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</si>
  <si>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</si>
  <si>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</si>
  <si>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</si>
  <si>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</si>
  <si>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</si>
  <si>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</si>
  <si>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</si>
  <si>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</si>
  <si>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</si>
  <si>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</si>
  <si>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</si>
  <si>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</si>
  <si>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</si>
  <si>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</si>
  <si>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</si>
  <si>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</si>
  <si>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</si>
  <si>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</si>
  <si>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</si>
  <si>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</si>
  <si>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</si>
  <si>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</si>
  <si>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</si>
  <si>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</si>
  <si>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</si>
  <si>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</si>
  <si>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</si>
  <si>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</si>
  <si>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</si>
  <si>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</si>
  <si>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</si>
  <si>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</si>
  <si>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</si>
  <si>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</si>
  <si>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</si>
  <si>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</si>
  <si>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</si>
  <si>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</si>
  <si>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</si>
  <si>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</si>
  <si>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</si>
  <si>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</si>
  <si>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</si>
  <si>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</si>
  <si>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</si>
  <si>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</si>
  <si>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</si>
  <si>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</si>
  <si>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</si>
  <si>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</si>
  <si>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</si>
  <si>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</si>
  <si>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</si>
  <si>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</si>
  <si>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</si>
  <si>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</si>
  <si>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</si>
  <si>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</si>
  <si>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</si>
  <si>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</si>
  <si>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</si>
  <si>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</si>
  <si>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</si>
  <si>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</si>
  <si>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</si>
  <si>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</si>
  <si>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</si>
  <si>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</si>
  <si>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</si>
  <si>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</si>
  <si>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</si>
  <si>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</si>
  <si>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</si>
  <si>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</si>
  <si>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</si>
  <si>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</si>
  <si>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</si>
  <si>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</si>
  <si>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</si>
  <si>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</si>
  <si>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</si>
  <si>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</si>
  <si>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</si>
  <si>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</si>
  <si>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</si>
  <si>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</si>
  <si>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</si>
  <si>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</si>
  <si>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</si>
  <si>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</si>
  <si>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</si>
  <si>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</si>
  <si>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</si>
  <si>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</si>
  <si>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</si>
  <si>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</si>
  <si>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</si>
  <si>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</si>
  <si>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</si>
  <si>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</si>
  <si>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</si>
  <si>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</si>
  <si>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</si>
  <si>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</si>
  <si>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</si>
  <si>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</si>
  <si>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</si>
  <si>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</si>
  <si>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</si>
  <si>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</si>
  <si>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</si>
  <si>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</si>
  <si>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</si>
  <si>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</si>
  <si>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</si>
  <si>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</si>
  <si>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</si>
  <si>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</si>
  <si>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</si>
  <si>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</si>
  <si>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</si>
  <si>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</si>
  <si>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</si>
  <si>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</si>
  <si>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</si>
  <si>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</si>
  <si>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</si>
  <si>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</si>
  <si>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</si>
  <si>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</si>
  <si>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</si>
  <si>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</si>
  <si>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</si>
  <si>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</si>
  <si>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</si>
  <si>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</si>
  <si>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</si>
  <si>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</si>
  <si>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</si>
  <si>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</si>
  <si>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</si>
  <si>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</si>
  <si>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</si>
  <si>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</si>
  <si>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</si>
  <si>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</si>
  <si>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</si>
  <si>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</si>
  <si>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</si>
  <si>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</si>
  <si>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</si>
  <si>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</si>
  <si>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</si>
  <si>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</si>
  <si>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</si>
  <si>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</si>
  <si>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</si>
  <si>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</si>
  <si>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</si>
  <si>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</si>
  <si>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</si>
  <si>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</si>
  <si>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</si>
  <si>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</si>
  <si>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</si>
  <si>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</si>
  <si>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</si>
  <si>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</si>
  <si>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</si>
  <si>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</si>
  <si>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</si>
  <si>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</si>
  <si>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</si>
  <si>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</si>
  <si>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</si>
  <si>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</si>
  <si>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</si>
  <si>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</si>
  <si>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</si>
  <si>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</si>
  <si>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</si>
  <si>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</si>
  <si>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</si>
  <si>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</si>
  <si>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</si>
  <si>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</si>
  <si>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</si>
  <si>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</si>
  <si>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</si>
  <si>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</si>
  <si>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</si>
  <si>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</si>
  <si>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</si>
  <si>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</si>
  <si>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</si>
  <si>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</si>
  <si>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</si>
  <si>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</si>
  <si>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</si>
  <si>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</si>
  <si>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</si>
  <si>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</si>
  <si>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</si>
  <si>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</si>
  <si>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</si>
  <si>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</si>
  <si>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</si>
  <si>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</si>
  <si>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</si>
  <si>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</si>
  <si>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</si>
  <si>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</si>
  <si>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</si>
  <si>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</si>
  <si>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</si>
  <si>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</si>
  <si>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</si>
  <si>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</si>
  <si>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</si>
  <si>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</si>
  <si>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</si>
  <si>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</si>
  <si>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</si>
  <si>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</si>
  <si>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</si>
  <si>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</si>
  <si>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</si>
  <si>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</si>
  <si>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</si>
  <si>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</si>
  <si>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</si>
  <si>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</si>
  <si>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</si>
  <si>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</si>
  <si>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</si>
  <si>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</si>
  <si>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</si>
  <si>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</si>
  <si>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</si>
  <si>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</si>
  <si>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</si>
  <si>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</si>
  <si>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</si>
  <si>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</si>
  <si>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</si>
  <si>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</si>
  <si>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</si>
  <si>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</si>
  <si>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</si>
  <si>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</si>
  <si>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</si>
  <si>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</si>
  <si>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</si>
  <si>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</si>
  <si>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</si>
  <si>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</si>
  <si>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</si>
  <si>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</si>
  <si>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</si>
  <si>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</si>
  <si>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</si>
  <si>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</si>
  <si>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</si>
  <si>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</si>
  <si>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</si>
  <si>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</si>
  <si>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</si>
  <si>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</si>
  <si>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</si>
  <si>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</si>
  <si>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</si>
  <si>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</si>
  <si>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</si>
  <si>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</si>
  <si>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</si>
  <si>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</si>
  <si>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</si>
  <si>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</si>
  <si>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</si>
  <si>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</si>
  <si>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</si>
  <si>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</si>
  <si>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</si>
  <si>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</si>
  <si>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</si>
  <si>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</si>
  <si>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</si>
  <si>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</si>
  <si>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</si>
  <si>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</si>
  <si>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</si>
  <si>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</si>
  <si>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</si>
  <si>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</si>
  <si>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</si>
  <si>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</si>
  <si>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</si>
  <si>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</si>
  <si>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</si>
  <si>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</si>
  <si>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</si>
  <si>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</si>
  <si>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</si>
  <si>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</si>
  <si>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</si>
  <si>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</si>
  <si>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</si>
  <si>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</si>
  <si>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</si>
  <si>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</si>
  <si>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</si>
  <si>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</si>
  <si>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</si>
  <si>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</si>
  <si>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</si>
  <si>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</si>
  <si>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</si>
  <si>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</si>
  <si>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</si>
  <si>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</si>
  <si>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</si>
  <si>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</si>
  <si>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</si>
  <si>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</si>
  <si>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</si>
  <si>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</si>
  <si>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</si>
  <si>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</si>
  <si>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</si>
  <si>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</si>
  <si>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</si>
  <si>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</si>
  <si>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</si>
  <si>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</si>
  <si>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</si>
  <si>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</si>
  <si>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</si>
  <si>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</si>
  <si>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</si>
  <si>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</si>
  <si>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</si>
  <si>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</si>
  <si>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</si>
  <si>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</si>
  <si>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</si>
  <si>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</si>
  <si>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</si>
  <si>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</si>
  <si>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</si>
  <si>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</si>
  <si>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</si>
  <si>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</si>
  <si>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</si>
  <si>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</si>
  <si>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</si>
  <si>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</si>
  <si>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</si>
  <si>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</si>
  <si>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</si>
  <si>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</si>
  <si>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</si>
  <si>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</si>
  <si>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</si>
  <si>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</si>
  <si>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</si>
  <si>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</si>
  <si>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</si>
  <si>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</si>
  <si>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</si>
  <si>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</si>
  <si>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</si>
  <si>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</si>
  <si>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</si>
  <si>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</si>
  <si>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</si>
  <si>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</si>
  <si>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</si>
  <si>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</si>
  <si>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</si>
  <si>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</si>
  <si>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</si>
  <si>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</si>
  <si>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</si>
  <si>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</si>
  <si>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</si>
  <si>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</si>
  <si>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</si>
  <si>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</si>
  <si>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</si>
  <si>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</si>
  <si>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</si>
  <si>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</si>
  <si>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</si>
  <si>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</si>
  <si>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</si>
  <si>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</si>
  <si>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</si>
  <si>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</si>
  <si>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</si>
  <si>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</si>
  <si>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</si>
  <si>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</si>
  <si>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</si>
  <si>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</si>
  <si>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</si>
  <si>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</si>
  <si>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</si>
  <si>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</si>
  <si>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</si>
  <si>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</si>
  <si>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</si>
  <si>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</si>
  <si>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</si>
  <si>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</si>
  <si>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</si>
  <si>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</si>
  <si>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</si>
  <si>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</si>
  <si>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</si>
  <si>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</si>
  <si>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</si>
  <si>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</si>
  <si>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</si>
  <si>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</si>
  <si>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</si>
  <si>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</si>
  <si>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</si>
  <si>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</si>
  <si>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</si>
  <si>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</si>
  <si>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</si>
  <si>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</si>
  <si>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</si>
  <si>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</si>
  <si>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</si>
  <si>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</si>
  <si>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</si>
  <si>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</si>
  <si>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</si>
  <si>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</si>
  <si>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</si>
  <si>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</si>
  <si>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</si>
  <si>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</si>
  <si>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</si>
  <si>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</si>
  <si>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</si>
  <si>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</si>
  <si>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</si>
  <si>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</si>
  <si>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</si>
  <si>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</si>
  <si>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</si>
  <si>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</si>
  <si>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</si>
  <si>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</si>
  <si>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</si>
  <si>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</si>
  <si>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</si>
  <si>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</si>
  <si>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</si>
  <si>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</si>
  <si>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</si>
  <si>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</si>
  <si>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</si>
  <si>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</si>
  <si>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</si>
  <si>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</si>
  <si>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</si>
  <si>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</si>
  <si>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</si>
  <si>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</si>
  <si>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</si>
  <si>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</si>
  <si>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</si>
  <si>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</si>
  <si>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</si>
  <si>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</si>
  <si>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</si>
  <si>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</si>
  <si>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</si>
  <si>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</si>
  <si>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</si>
  <si>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</si>
  <si>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</si>
  <si>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</si>
  <si>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</si>
  <si>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</si>
  <si>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</si>
  <si>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</si>
  <si>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</si>
  <si>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</si>
  <si>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</si>
  <si>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</si>
  <si>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</si>
  <si>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</si>
  <si>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</si>
  <si>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</si>
  <si>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</si>
  <si>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</si>
  <si>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</si>
  <si>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</si>
  <si>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</si>
  <si>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</si>
  <si>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</si>
  <si>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</si>
  <si>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</si>
  <si>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</si>
  <si>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</si>
  <si>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</si>
  <si>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</si>
  <si>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</si>
  <si>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</si>
  <si>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</si>
  <si>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</si>
  <si>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</si>
  <si>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</si>
  <si>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</si>
  <si>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</si>
  <si>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</si>
  <si>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</si>
  <si>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</si>
  <si>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</si>
  <si>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</si>
  <si>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</si>
  <si>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</si>
  <si>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</si>
  <si>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</si>
  <si>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</si>
  <si>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</si>
  <si>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</si>
  <si>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</si>
  <si>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</si>
  <si>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</si>
  <si>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</si>
  <si>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</si>
  <si>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</si>
  <si>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</si>
  <si>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</si>
  <si>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</si>
  <si>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</si>
  <si>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</si>
  <si>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</si>
  <si>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</si>
  <si>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</si>
  <si>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</si>
  <si>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</si>
  <si>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</si>
  <si>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</si>
  <si>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</si>
  <si>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</si>
  <si>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</si>
  <si>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</si>
  <si>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</si>
  <si>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</si>
  <si>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</si>
  <si>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</si>
  <si>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</si>
  <si>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</si>
  <si>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</si>
  <si>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</si>
  <si>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</si>
  <si>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</si>
  <si>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</si>
  <si>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</si>
  <si>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</si>
  <si>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</si>
  <si>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</si>
  <si>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</si>
  <si>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</si>
  <si>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</si>
  <si>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</si>
  <si>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</si>
  <si>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</si>
  <si>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</si>
  <si>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</si>
  <si>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</si>
  <si>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</si>
  <si>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</si>
  <si>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</si>
  <si>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</si>
  <si>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</si>
  <si>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</si>
  <si>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</si>
  <si>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</si>
  <si>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</si>
  <si>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</si>
  <si>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</si>
  <si>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</si>
  <si>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</si>
  <si>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</si>
  <si>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</si>
  <si>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</si>
  <si>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</si>
  <si>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</si>
  <si>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</si>
  <si>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</si>
  <si>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</si>
  <si>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</si>
  <si>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</si>
  <si>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</si>
  <si>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</si>
  <si>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</si>
  <si>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</si>
  <si>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</si>
  <si>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</si>
  <si>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</si>
  <si>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</si>
  <si>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</si>
  <si>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</si>
  <si>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</si>
  <si>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</si>
  <si>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</si>
  <si>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</si>
  <si>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</si>
  <si>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</si>
  <si>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</si>
  <si>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</si>
  <si>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</si>
  <si>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</si>
  <si>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</si>
  <si>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</si>
  <si>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</si>
  <si>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</si>
  <si>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</si>
  <si>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</si>
  <si>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</si>
  <si>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</si>
  <si>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</si>
  <si>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</si>
  <si>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</si>
  <si>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</si>
  <si>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</si>
  <si>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</si>
  <si>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</si>
  <si>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</si>
  <si>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</si>
  <si>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</si>
  <si>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</si>
  <si>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</si>
  <si>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</si>
  <si>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</si>
  <si>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</si>
  <si>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</si>
  <si>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</si>
  <si>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</si>
  <si>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</si>
  <si>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</si>
  <si>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</si>
  <si>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</si>
  <si>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</si>
  <si>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</si>
  <si>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</si>
  <si>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</si>
  <si>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</si>
  <si>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</si>
  <si>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</si>
  <si>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</si>
  <si>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</si>
  <si>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</si>
  <si>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</si>
  <si>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</si>
  <si>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</si>
  <si>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</si>
  <si>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</si>
  <si>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</si>
  <si>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</si>
  <si>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</si>
  <si>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</si>
  <si>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</si>
  <si>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</si>
  <si>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</si>
  <si>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</si>
  <si>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</si>
  <si>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</si>
  <si>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</si>
  <si>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</si>
  <si>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</si>
  <si>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</si>
  <si>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</si>
  <si>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</si>
  <si>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</si>
  <si>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</si>
  <si>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</si>
  <si>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</si>
  <si>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</si>
  <si>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</si>
  <si>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</si>
  <si>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</si>
  <si>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</si>
  <si>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</si>
  <si>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</si>
  <si>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</si>
  <si>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</si>
  <si>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</si>
  <si>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</si>
  <si>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</si>
  <si>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</si>
  <si>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</si>
  <si>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</si>
  <si>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</si>
  <si>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</si>
  <si>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</si>
  <si>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</si>
  <si>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</si>
  <si>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</si>
  <si>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</si>
  <si>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</si>
  <si>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</si>
  <si>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</si>
  <si>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</si>
  <si>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</si>
  <si>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</si>
  <si>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</si>
  <si>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</si>
  <si>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</si>
  <si>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</si>
  <si>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</si>
  <si>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</si>
  <si>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</si>
  <si>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</si>
  <si>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</si>
  <si>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</si>
  <si>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</si>
  <si>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</si>
  <si>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</si>
  <si>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</si>
  <si>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</si>
  <si>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</si>
  <si>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</si>
  <si>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</si>
  <si>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</si>
  <si>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</si>
  <si>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</si>
  <si>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</si>
  <si>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</si>
  <si>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</si>
  <si>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</si>
  <si>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</si>
  <si>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</si>
  <si>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</si>
  <si>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</si>
  <si>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</si>
  <si>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</si>
  <si>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</si>
  <si>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</si>
  <si>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</si>
  <si>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</si>
  <si>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</si>
  <si>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</si>
  <si>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</si>
  <si>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</si>
  <si>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</si>
  <si>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</si>
  <si>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</si>
  <si>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</si>
  <si>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</si>
  <si>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</si>
  <si>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</si>
  <si>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</si>
  <si>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</si>
  <si>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</si>
  <si>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</si>
  <si>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</si>
  <si>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</si>
  <si>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</si>
  <si>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</si>
  <si>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</si>
  <si>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</si>
  <si>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</si>
  <si>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</si>
  <si>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</si>
  <si>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</si>
  <si>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</si>
  <si>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</si>
  <si>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</si>
  <si>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</si>
  <si>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</si>
  <si>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</si>
  <si>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</si>
  <si>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</si>
  <si>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</si>
  <si>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</si>
  <si>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</si>
  <si>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</si>
  <si>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</si>
  <si>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</si>
  <si>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</si>
  <si>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</si>
  <si>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</si>
  <si>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</si>
  <si>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</si>
  <si>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</si>
  <si>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</si>
  <si>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</si>
  <si>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</si>
  <si>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</si>
  <si>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</si>
  <si>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</si>
  <si>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</si>
  <si>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</si>
  <si>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</si>
  <si>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</si>
  <si>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</si>
  <si>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</si>
  <si>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</si>
  <si>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</si>
  <si>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</si>
  <si>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</si>
  <si>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</si>
  <si>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</si>
  <si>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</si>
  <si>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</si>
  <si>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</si>
  <si>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</si>
  <si>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</si>
  <si>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</si>
  <si>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</si>
  <si>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</si>
  <si>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</si>
  <si>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</si>
  <si>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</si>
  <si>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</si>
  <si>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</si>
  <si>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</si>
  <si>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</si>
  <si>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</si>
  <si>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</si>
  <si>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</si>
  <si>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</si>
  <si>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</si>
  <si>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</si>
  <si>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</si>
  <si>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</si>
  <si>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</si>
  <si>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</si>
  <si>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</si>
  <si>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</si>
  <si>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</si>
  <si>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</si>
  <si>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</si>
  <si>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</si>
  <si>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</si>
  <si>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</si>
  <si>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</si>
  <si>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</si>
  <si>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</si>
  <si>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</si>
  <si>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</si>
  <si>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</si>
  <si>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</si>
  <si>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</si>
  <si>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</si>
  <si>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</si>
  <si>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</si>
  <si>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</si>
  <si>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</si>
  <si>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</si>
  <si>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</si>
  <si>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</si>
  <si>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</si>
  <si>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</si>
  <si>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</si>
  <si>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</si>
  <si>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</si>
  <si>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</si>
  <si>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</si>
  <si>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</si>
  <si>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</si>
  <si>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</si>
  <si>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</si>
  <si>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</si>
  <si>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</si>
  <si>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</si>
  <si>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</si>
  <si>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</si>
  <si>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</si>
  <si>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</si>
  <si>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</si>
  <si>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</si>
  <si>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</si>
  <si>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</si>
  <si>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</si>
  <si>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</si>
  <si>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</si>
  <si>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</si>
  <si>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</si>
  <si>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</si>
  <si>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</si>
  <si>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</si>
  <si>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</si>
  <si>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</si>
  <si>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</si>
  <si>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</si>
  <si>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</si>
  <si>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</si>
  <si>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</si>
  <si>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</si>
  <si>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</si>
  <si>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</si>
  <si>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</si>
  <si>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</si>
  <si>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</si>
  <si>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</si>
  <si>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</si>
  <si>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</si>
  <si>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</si>
  <si>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</si>
  <si>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</si>
  <si>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</si>
  <si>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</si>
  <si>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</si>
  <si>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</si>
  <si>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</si>
  <si>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</si>
  <si>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</si>
  <si>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</si>
  <si>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</si>
  <si>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</si>
  <si>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</si>
  <si>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</si>
  <si>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</si>
  <si>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</si>
  <si>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</si>
  <si>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</si>
  <si>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</si>
  <si>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</si>
  <si>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</si>
  <si>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</si>
  <si>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</si>
  <si>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</si>
  <si>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</si>
  <si>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</si>
  <si>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</si>
  <si>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</si>
  <si>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</si>
  <si>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</si>
  <si>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</si>
  <si>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</si>
  <si>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</si>
  <si>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</si>
  <si>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</si>
  <si>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</si>
  <si>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</si>
  <si>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</si>
  <si>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</si>
  <si>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</si>
  <si>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</si>
  <si>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</si>
  <si>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</si>
  <si>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</si>
  <si>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</si>
  <si>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</si>
  <si>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</si>
  <si>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</si>
  <si>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</si>
  <si>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</si>
  <si>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</si>
  <si>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</si>
  <si>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</si>
  <si>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</si>
  <si>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</si>
  <si>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</si>
  <si>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</si>
  <si>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</si>
  <si>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</si>
  <si>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</si>
  <si>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</si>
  <si>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</si>
  <si>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</si>
  <si>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</si>
  <si>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</si>
  <si>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</si>
  <si>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</si>
  <si>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</si>
  <si>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</si>
  <si>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</si>
  <si>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</si>
  <si>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</si>
  <si>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</si>
  <si>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</si>
  <si>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</si>
  <si>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</si>
  <si>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</si>
  <si>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</si>
  <si>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</si>
  <si>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</si>
  <si>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</si>
  <si>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</si>
  <si>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</si>
  <si>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</si>
  <si>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</si>
  <si>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</si>
  <si>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</si>
  <si>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</si>
  <si>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</si>
  <si>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</si>
  <si>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</si>
  <si>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</si>
  <si>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</si>
  <si>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</si>
  <si>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</si>
  <si>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</si>
  <si>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</si>
  <si>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</si>
  <si>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</si>
  <si>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</si>
  <si>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</si>
  <si>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</si>
  <si>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</si>
  <si>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</si>
  <si>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</si>
  <si>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</si>
  <si>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</si>
  <si>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</si>
  <si>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</si>
  <si>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</si>
  <si>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</si>
  <si>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</si>
  <si>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</si>
  <si>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</si>
  <si>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</si>
  <si>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</si>
  <si>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</si>
  <si>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</si>
  <si>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</si>
  <si>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</si>
  <si>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</si>
  <si>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</si>
  <si>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</si>
  <si>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</si>
  <si>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</si>
  <si>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</si>
  <si>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</si>
  <si>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</si>
  <si>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</si>
  <si>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</si>
  <si>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</si>
  <si>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</si>
  <si>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</si>
  <si>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</si>
  <si>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</si>
  <si>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</si>
  <si>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</si>
  <si>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</si>
  <si>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</si>
  <si>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</si>
  <si>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</si>
  <si>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</si>
  <si>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</si>
  <si>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</si>
  <si>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</si>
  <si>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</si>
  <si>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</si>
  <si>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</si>
  <si>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</si>
  <si>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</si>
  <si>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</si>
  <si>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</si>
  <si>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</si>
  <si>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</si>
  <si>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</si>
  <si>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</si>
  <si>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</si>
  <si>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</si>
  <si>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</si>
  <si>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</si>
  <si>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</si>
  <si>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</si>
  <si>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</si>
  <si>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</si>
  <si>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</si>
  <si>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</si>
  <si>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</si>
  <si>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</si>
  <si>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</si>
  <si>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</si>
  <si>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</si>
  <si>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</si>
  <si>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</si>
  <si>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</si>
  <si>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</si>
  <si>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</si>
  <si>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</si>
  <si>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</si>
  <si>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</si>
  <si>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</si>
  <si>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</si>
  <si>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</si>
  <si>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</si>
  <si>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</si>
  <si>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</si>
  <si>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</si>
  <si>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</si>
  <si>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</si>
  <si>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</si>
  <si>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</si>
  <si>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</si>
  <si>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</si>
  <si>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</si>
  <si>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</si>
  <si>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</si>
  <si>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</si>
  <si>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</si>
  <si>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</si>
  <si>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</si>
  <si>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</si>
  <si>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</si>
  <si>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</si>
  <si>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</si>
  <si>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</si>
  <si>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</si>
  <si>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</si>
  <si>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</si>
  <si>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</si>
  <si>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</si>
  <si>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</si>
  <si>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</si>
  <si>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</si>
  <si>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</si>
  <si>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</si>
  <si>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</si>
  <si>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</si>
  <si>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</si>
  <si>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</si>
  <si>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</si>
  <si>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</si>
  <si>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</si>
  <si>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</si>
  <si>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</si>
  <si>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</si>
  <si>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</si>
  <si>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</si>
  <si>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</si>
  <si>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</si>
  <si>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</si>
  <si>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</si>
  <si>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</si>
  <si>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</si>
  <si>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</si>
  <si>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</si>
  <si>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</si>
  <si>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</si>
  <si>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</si>
  <si>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</si>
  <si>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</si>
  <si>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</si>
  <si>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</si>
  <si>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</si>
  <si>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</si>
  <si>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</si>
  <si>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</si>
  <si>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</si>
  <si>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</si>
  <si>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</si>
  <si>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</si>
  <si>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</si>
  <si>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</si>
  <si>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</si>
  <si>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</si>
  <si>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</si>
  <si>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</si>
  <si>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</si>
  <si>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</si>
  <si>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</si>
  <si>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</si>
  <si>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</si>
  <si>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</si>
  <si>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</si>
  <si>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</si>
  <si>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</si>
  <si>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</si>
  <si>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</si>
  <si>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</si>
  <si>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</si>
  <si>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</si>
  <si>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</si>
  <si>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</si>
  <si>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</si>
  <si>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</si>
  <si>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</si>
  <si>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</si>
  <si>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</si>
  <si>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</si>
  <si>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</si>
  <si>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</si>
  <si>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</si>
  <si>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</si>
  <si>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</si>
  <si>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</si>
  <si>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</si>
  <si>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</si>
  <si>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</si>
  <si>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</si>
  <si>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</si>
  <si>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</si>
  <si>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</si>
  <si>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</si>
  <si>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</si>
  <si>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</si>
  <si>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</si>
  <si>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</si>
  <si>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</si>
  <si>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</si>
  <si>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</si>
  <si>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</si>
  <si>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</si>
  <si>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</si>
  <si>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</si>
  <si>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</si>
  <si>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</si>
  <si>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</si>
  <si>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</si>
  <si>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</si>
  <si>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</si>
  <si>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</si>
  <si>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</si>
  <si>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</si>
  <si>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</si>
  <si>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</si>
  <si>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</si>
  <si>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</si>
  <si>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</si>
  <si>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</si>
  <si>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</si>
  <si>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</si>
  <si>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</si>
  <si>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</si>
  <si>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</si>
  <si>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</si>
  <si>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</si>
  <si>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</si>
  <si>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</si>
  <si>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</si>
  <si>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</si>
  <si>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</si>
  <si>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</si>
  <si>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</si>
  <si>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</si>
  <si>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</si>
  <si>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</si>
  <si>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</si>
  <si>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</si>
  <si>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</si>
  <si>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</si>
  <si>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</si>
  <si>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</si>
  <si>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</si>
  <si>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</si>
  <si>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</si>
  <si>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</si>
  <si>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</si>
  <si>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</si>
  <si>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</si>
  <si>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</si>
  <si>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</si>
  <si>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</si>
  <si>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</si>
  <si>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</si>
  <si>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</si>
  <si>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</si>
  <si>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</si>
  <si>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</si>
  <si>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</si>
  <si>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</si>
  <si>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</si>
  <si>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</si>
  <si>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</si>
  <si>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</si>
  <si>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</si>
  <si>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</si>
  <si>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</si>
  <si>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</si>
  <si>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</si>
  <si>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</si>
  <si>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</si>
  <si>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</si>
  <si>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</si>
  <si>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</si>
  <si>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</si>
  <si>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</si>
  <si>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</si>
  <si>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</si>
  <si>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</si>
  <si>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</si>
  <si>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</si>
  <si>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</si>
  <si>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</si>
  <si>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</si>
  <si>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</si>
  <si>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</si>
  <si>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</si>
  <si>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</si>
  <si>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</si>
  <si>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</si>
  <si>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</si>
  <si>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</si>
  <si>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</si>
  <si>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</si>
  <si>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</si>
  <si>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</si>
  <si>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</si>
  <si>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</si>
  <si>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</si>
  <si>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</si>
  <si>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</si>
  <si>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</si>
  <si>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</si>
  <si>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</si>
  <si>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</si>
  <si>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</si>
  <si>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</si>
  <si>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</si>
  <si>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</si>
  <si>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</si>
  <si>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</si>
  <si>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</si>
  <si>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</si>
  <si>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</si>
  <si>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</si>
  <si>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</si>
  <si>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</si>
  <si>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</si>
  <si>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</si>
  <si>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</si>
  <si>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</si>
  <si>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</si>
  <si>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</si>
  <si>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</si>
  <si>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</si>
  <si>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</si>
  <si>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</si>
  <si>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</si>
  <si>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</si>
  <si>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</si>
  <si>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</si>
  <si>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</si>
  <si>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</si>
  <si>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</si>
  <si>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</si>
  <si>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</si>
  <si>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</si>
  <si>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</si>
  <si>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</si>
  <si>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</si>
  <si>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</si>
  <si>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</si>
  <si>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</si>
  <si>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</si>
  <si>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</si>
  <si>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</si>
  <si>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</si>
  <si>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</si>
  <si>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</si>
  <si>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</si>
  <si>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</si>
  <si>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</si>
  <si>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</si>
  <si>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</si>
  <si>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</si>
  <si>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</si>
  <si>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</si>
  <si>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</si>
  <si>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</si>
  <si>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</si>
  <si>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</si>
  <si>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</si>
  <si>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</si>
  <si>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</si>
  <si>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</si>
  <si>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</si>
  <si>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</si>
  <si>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</si>
  <si>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</si>
  <si>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</si>
  <si>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</si>
  <si>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</si>
  <si>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</si>
  <si>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</si>
  <si>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</si>
  <si>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</si>
  <si>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</si>
  <si>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</si>
  <si>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</si>
  <si>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</si>
  <si>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</si>
  <si>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</si>
  <si>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</si>
  <si>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</si>
  <si>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</si>
  <si>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</si>
  <si>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</si>
  <si>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</si>
  <si>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</si>
  <si>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</si>
  <si>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</si>
  <si>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</si>
  <si>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</si>
  <si>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</si>
  <si>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</si>
  <si>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</si>
  <si>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</si>
  <si>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</si>
  <si>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</si>
  <si>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</si>
  <si>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</si>
  <si>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</si>
  <si>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</si>
  <si>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</si>
  <si>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</si>
  <si>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</si>
  <si>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</si>
  <si>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</si>
  <si>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</si>
  <si>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</si>
  <si>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</si>
  <si>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</si>
  <si>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</si>
  <si>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</si>
  <si>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</si>
  <si>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</si>
  <si>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</si>
  <si>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</si>
  <si>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</si>
  <si>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</si>
  <si>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</si>
  <si>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</si>
  <si>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</si>
  <si>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</si>
  <si>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</si>
  <si>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</si>
  <si>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</si>
  <si>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</si>
  <si>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</si>
  <si>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</si>
  <si>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</si>
  <si>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</si>
  <si>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</si>
  <si>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</si>
  <si>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</si>
  <si>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</si>
  <si>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</si>
  <si>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</si>
  <si>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</si>
  <si>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</si>
  <si>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</si>
  <si>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</si>
  <si>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</si>
  <si>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</si>
  <si>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</si>
  <si>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</si>
  <si>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</si>
  <si>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</si>
  <si>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</si>
  <si>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</si>
  <si>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</si>
  <si>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</si>
  <si>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</si>
  <si>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</si>
  <si>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</si>
  <si>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</si>
  <si>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</si>
  <si>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</si>
  <si>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</si>
  <si>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</si>
  <si>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</si>
  <si>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</si>
  <si>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</si>
  <si>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</si>
  <si>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</si>
  <si>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</si>
  <si>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</si>
  <si>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</si>
  <si>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</si>
  <si>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</si>
  <si>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</si>
  <si>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</si>
  <si>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</si>
  <si>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</si>
  <si>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</si>
  <si>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</si>
  <si>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</si>
  <si>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</si>
  <si>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</si>
  <si>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</si>
  <si>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</si>
  <si>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</si>
  <si>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</si>
  <si>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</si>
  <si>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</si>
  <si>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</si>
  <si>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</si>
  <si>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</si>
  <si>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</si>
  <si>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</si>
  <si>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</si>
  <si>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</si>
  <si>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</si>
  <si>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</si>
  <si>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</si>
  <si>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</si>
  <si>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</si>
  <si>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</si>
  <si>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</si>
  <si>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</si>
  <si>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</si>
  <si>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</si>
  <si>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</si>
  <si>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</si>
  <si>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</si>
  <si>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</si>
  <si>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</si>
  <si>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</si>
  <si>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</si>
  <si>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</si>
  <si>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</si>
  <si>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</si>
  <si>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</si>
  <si>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</si>
  <si>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</si>
  <si>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</si>
  <si>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</si>
  <si>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</si>
  <si>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</si>
  <si>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</si>
  <si>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</si>
  <si>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</si>
  <si>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</si>
  <si>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</si>
  <si>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</si>
  <si>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</si>
  <si>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</si>
  <si>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</si>
  <si>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</si>
  <si>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</si>
  <si>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</si>
  <si>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</si>
  <si>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</si>
  <si>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</si>
  <si>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</si>
  <si>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</si>
  <si>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</si>
  <si>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</si>
  <si>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</si>
  <si>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</si>
  <si>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</si>
  <si>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</si>
  <si>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</si>
  <si>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</si>
  <si>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</si>
  <si>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</si>
  <si>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</si>
  <si>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</si>
  <si>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</si>
  <si>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</si>
  <si>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</si>
  <si>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</si>
  <si>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</si>
  <si>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</si>
  <si>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</si>
  <si>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</si>
  <si>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</si>
  <si>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</si>
  <si>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</si>
  <si>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</si>
  <si>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</si>
  <si>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</si>
  <si>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</si>
  <si>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</si>
  <si>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</si>
  <si>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</si>
  <si>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</si>
  <si>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</si>
  <si>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</si>
  <si>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</si>
  <si>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</si>
  <si>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</si>
  <si>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</si>
  <si>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</si>
  <si>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</si>
  <si>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</si>
  <si>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</si>
  <si>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</si>
  <si>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</si>
  <si>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</si>
  <si>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</si>
  <si>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</si>
  <si>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</si>
  <si>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</si>
  <si>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</si>
  <si>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</si>
  <si>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</si>
  <si>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</si>
  <si>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</si>
  <si>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</si>
  <si>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</si>
  <si>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</si>
  <si>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</si>
  <si>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</si>
  <si>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</si>
  <si>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</si>
  <si>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</si>
  <si>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</si>
  <si>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</si>
  <si>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</si>
  <si>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</si>
  <si>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</si>
  <si>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</si>
  <si>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</si>
  <si>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</si>
  <si>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</si>
  <si>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</si>
  <si>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</si>
  <si>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</si>
  <si>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</si>
  <si>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</si>
  <si>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</si>
  <si>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</si>
  <si>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</si>
  <si>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</si>
  <si>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</si>
  <si>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</si>
  <si>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</si>
  <si>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</si>
  <si>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</si>
  <si>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</si>
  <si>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</si>
  <si>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</si>
  <si>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</si>
  <si>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</si>
  <si>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</si>
  <si>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</si>
  <si>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</si>
  <si>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</si>
  <si>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</si>
  <si>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</si>
  <si>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</si>
  <si>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</si>
  <si>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</si>
  <si>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</si>
  <si>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</si>
  <si>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</si>
  <si>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</si>
  <si>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</si>
  <si>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</si>
  <si>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</si>
  <si>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</si>
  <si>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</si>
  <si>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</si>
  <si>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</si>
  <si>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</si>
  <si>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</si>
  <si>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</si>
  <si>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</si>
  <si>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</si>
  <si>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</si>
  <si>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</si>
  <si>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</si>
  <si>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</si>
  <si>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</si>
  <si>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</si>
  <si>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</si>
  <si>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</si>
  <si>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</si>
  <si>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</si>
  <si>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</si>
  <si>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</si>
  <si>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</si>
  <si>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</si>
  <si>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</si>
  <si>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</si>
  <si>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</si>
  <si>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</si>
  <si>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</si>
  <si>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</si>
  <si>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</si>
  <si>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</si>
  <si>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</si>
  <si>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</si>
  <si>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</si>
  <si>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</si>
  <si>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</si>
  <si>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</si>
  <si>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</si>
  <si>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</si>
  <si>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</si>
  <si>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</si>
  <si>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</si>
  <si>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</si>
  <si>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</si>
  <si>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</si>
  <si>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</si>
  <si>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</si>
  <si>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</si>
  <si>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</si>
  <si>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</si>
  <si>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</si>
  <si>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</si>
  <si>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</si>
  <si>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</si>
  <si>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</si>
  <si>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</si>
  <si>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</si>
  <si>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</si>
  <si>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</si>
  <si>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</si>
  <si>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</si>
  <si>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</si>
  <si>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</si>
  <si>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</si>
  <si>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</si>
  <si>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</si>
  <si>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</si>
  <si>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</si>
  <si>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</si>
  <si>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</si>
  <si>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</si>
  <si>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</si>
  <si>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</si>
  <si>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</si>
  <si>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</si>
  <si>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</si>
  <si>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</si>
  <si>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</si>
  <si>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</si>
  <si>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</si>
  <si>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</si>
  <si>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</si>
  <si>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</si>
  <si>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</si>
  <si>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</si>
  <si>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</si>
  <si>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</si>
  <si>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</si>
  <si>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</si>
  <si>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</si>
  <si>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</si>
  <si>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</si>
  <si>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</si>
  <si>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</si>
  <si>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</si>
  <si>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</si>
  <si>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</si>
  <si>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</si>
  <si>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</si>
  <si>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</si>
  <si>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</si>
  <si>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</si>
  <si>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</si>
  <si>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</si>
  <si>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</si>
  <si>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</si>
  <si>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</si>
  <si>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</si>
  <si>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</si>
  <si>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</si>
  <si>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</si>
  <si>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</si>
  <si>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</si>
  <si>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</si>
  <si>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</si>
  <si>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</si>
  <si>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</si>
  <si>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</si>
  <si>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</si>
  <si>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</si>
  <si>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</si>
  <si>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</si>
  <si>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</si>
  <si>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</si>
  <si>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</si>
  <si>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</si>
  <si>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</si>
  <si>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</si>
  <si>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</si>
  <si>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</si>
  <si>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</si>
  <si>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</si>
  <si>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</si>
  <si>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</si>
  <si>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</si>
  <si>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</si>
  <si>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</si>
  <si>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</si>
  <si>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</si>
  <si>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</si>
  <si>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</si>
  <si>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</si>
  <si>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</si>
  <si>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</si>
  <si>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</si>
  <si>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</si>
  <si>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</si>
  <si>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</si>
  <si>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</si>
  <si>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</si>
  <si>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</si>
  <si>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</si>
  <si>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</si>
  <si>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</si>
  <si>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</si>
  <si>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</si>
  <si>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</si>
  <si>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</si>
  <si>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</si>
  <si>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</si>
  <si>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</si>
  <si>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</si>
  <si>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</si>
  <si>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</si>
  <si>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</si>
  <si>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</si>
  <si>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</si>
  <si>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</si>
  <si>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</si>
  <si>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</si>
  <si>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</si>
  <si>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</si>
  <si>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</si>
  <si>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</si>
  <si>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</si>
  <si>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</si>
  <si>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</si>
  <si>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</si>
  <si>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</si>
  <si>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</si>
  <si>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</si>
  <si>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</si>
  <si>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</si>
  <si>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</si>
  <si>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</si>
  <si>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</si>
  <si>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</si>
  <si>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</si>
  <si>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</si>
  <si>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</si>
  <si>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</si>
  <si>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</si>
  <si>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</si>
  <si>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</si>
  <si>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</si>
  <si>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</si>
  <si>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</si>
  <si>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</si>
  <si>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</si>
  <si>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</si>
  <si>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</si>
  <si>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</si>
  <si>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</si>
  <si>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</si>
  <si>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</si>
  <si>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</si>
  <si>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</si>
  <si>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</si>
  <si>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</si>
  <si>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</si>
  <si>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</si>
  <si>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</si>
  <si>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</si>
  <si>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</si>
  <si>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</si>
  <si>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</si>
  <si>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</si>
  <si>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</si>
  <si>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</si>
  <si>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</si>
  <si>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</si>
  <si>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</si>
  <si>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</si>
  <si>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</si>
  <si>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</si>
  <si>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</si>
  <si>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</si>
  <si>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</si>
  <si>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</si>
  <si>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</si>
  <si>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</si>
  <si>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</si>
  <si>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</si>
  <si>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</si>
  <si>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</si>
  <si>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</si>
  <si>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</si>
  <si>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</si>
  <si>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</si>
  <si>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</si>
  <si>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</si>
  <si>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</si>
  <si>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</si>
  <si>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</si>
  <si>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</si>
  <si>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</si>
  <si>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</si>
  <si>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</si>
  <si>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</si>
  <si>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</si>
  <si>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</si>
  <si>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</si>
  <si>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</si>
  <si>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</si>
  <si>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</si>
  <si>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</si>
  <si>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</si>
  <si>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</si>
  <si>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</si>
  <si>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</si>
  <si>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</si>
  <si>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</si>
  <si>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</si>
  <si>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</si>
  <si>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</si>
  <si>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</si>
  <si>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</si>
  <si>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</si>
  <si>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</si>
  <si>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</si>
  <si>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</si>
  <si>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</si>
  <si>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</si>
  <si>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</si>
  <si>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</si>
  <si>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</si>
  <si>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</si>
  <si>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</si>
  <si>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</si>
  <si>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</si>
  <si>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</si>
  <si>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</si>
  <si>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</si>
  <si>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</si>
  <si>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</si>
  <si>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</si>
  <si>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</si>
  <si>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</si>
  <si>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</si>
  <si>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</si>
  <si>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</si>
  <si>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</si>
  <si>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</si>
  <si>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</si>
  <si>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</si>
  <si>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</si>
  <si>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</si>
  <si>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</si>
  <si>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</si>
  <si>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</si>
  <si>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</si>
  <si>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</si>
  <si>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</si>
  <si>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</si>
  <si>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</si>
  <si>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</si>
  <si>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</si>
  <si>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</si>
  <si>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</si>
  <si>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</si>
  <si>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</si>
  <si>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</si>
  <si>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</si>
  <si>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</si>
  <si>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</si>
  <si>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</si>
  <si>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</si>
  <si>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</si>
  <si>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</si>
  <si>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</si>
  <si>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</si>
  <si>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</si>
  <si>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</si>
  <si>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</si>
  <si>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</si>
  <si>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</si>
  <si>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</si>
  <si>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</si>
  <si>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</si>
  <si>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</si>
  <si>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</si>
  <si>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</si>
  <si>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</si>
  <si>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</si>
  <si>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</si>
  <si>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</si>
  <si>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</si>
  <si>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</si>
  <si>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</si>
  <si>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</si>
  <si>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</si>
  <si>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</si>
  <si>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</si>
  <si>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</si>
  <si>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</si>
  <si>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</si>
  <si>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</si>
  <si>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</si>
  <si>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</si>
  <si>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</si>
  <si>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</si>
  <si>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</si>
  <si>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</si>
  <si>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</si>
  <si>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</si>
  <si>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</si>
  <si>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</si>
  <si>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</si>
  <si>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</si>
  <si>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</si>
  <si>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</si>
  <si>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</si>
  <si>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</si>
  <si>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</si>
  <si>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</si>
  <si>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</si>
  <si>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</si>
  <si>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</si>
  <si>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</si>
  <si>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</si>
  <si>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</si>
  <si>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</si>
  <si>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</si>
  <si>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</si>
  <si>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</si>
  <si>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</si>
  <si>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</si>
  <si>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</si>
  <si>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</si>
  <si>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</si>
  <si>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</si>
  <si>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</si>
  <si>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</si>
  <si>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</si>
  <si>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</si>
  <si>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</si>
  <si>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</si>
  <si>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</si>
  <si>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</si>
  <si>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</si>
  <si>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</si>
  <si>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</si>
  <si>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</si>
  <si>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</si>
  <si>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</si>
  <si>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</si>
  <si>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</si>
  <si>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</si>
  <si>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</si>
  <si>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</si>
  <si>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</si>
  <si>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</si>
  <si>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</si>
  <si>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</si>
  <si>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</si>
  <si>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</si>
  <si>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</si>
  <si>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</si>
  <si>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</si>
  <si>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</si>
  <si>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</si>
  <si>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</si>
  <si>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</si>
  <si>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</si>
  <si>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</si>
  <si>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</si>
  <si>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</si>
  <si>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</si>
  <si>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</si>
  <si>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</si>
  <si>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</si>
  <si>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</si>
  <si>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</si>
  <si>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</si>
  <si>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</si>
  <si>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</si>
  <si>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</si>
  <si>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</si>
  <si>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</si>
  <si>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</si>
  <si>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</si>
  <si>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</si>
  <si>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</si>
  <si>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</si>
  <si>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</si>
  <si>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</si>
  <si>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</si>
  <si>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</si>
  <si>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</si>
  <si>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</si>
  <si>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</si>
  <si>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</si>
  <si>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</si>
  <si>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</si>
  <si>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</si>
  <si>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</si>
  <si>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</si>
  <si>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</si>
  <si>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</si>
  <si>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</si>
  <si>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</si>
  <si>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</si>
  <si>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</si>
  <si>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</si>
  <si>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</si>
  <si>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</si>
  <si>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</si>
  <si>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</si>
  <si>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</si>
  <si>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</si>
  <si>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</si>
  <si>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</si>
  <si>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</si>
  <si>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</si>
  <si>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</si>
  <si>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</si>
  <si>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</si>
  <si>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</si>
  <si>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</si>
  <si>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</si>
  <si>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</si>
  <si>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</si>
  <si>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</si>
  <si>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</si>
  <si>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</si>
  <si>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</si>
  <si>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</si>
  <si>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</si>
  <si>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</si>
  <si>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</si>
  <si>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</si>
  <si>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</si>
  <si>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</si>
  <si>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</si>
  <si>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</si>
  <si>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</si>
  <si>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</si>
  <si>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</si>
  <si>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</si>
  <si>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</si>
  <si>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</si>
  <si>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</si>
  <si>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</si>
  <si>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</si>
  <si>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</si>
  <si>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</si>
  <si>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</si>
  <si>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</si>
  <si>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</si>
  <si>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</si>
  <si>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</si>
  <si>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</si>
  <si>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</si>
  <si>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</si>
  <si>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</si>
  <si>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</si>
  <si>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</si>
  <si>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</si>
  <si>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</si>
  <si>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</si>
  <si>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</si>
  <si>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</si>
  <si>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</si>
  <si>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</si>
  <si>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</si>
  <si>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</si>
  <si>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</si>
  <si>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</si>
  <si>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</si>
  <si>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</si>
  <si>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</si>
  <si>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</si>
  <si>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</si>
  <si>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</si>
  <si>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</si>
  <si>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</si>
  <si>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</si>
  <si>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</si>
  <si>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</si>
  <si>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</si>
  <si>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</si>
  <si>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</si>
  <si>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</si>
  <si>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</si>
  <si>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</si>
  <si>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</si>
  <si>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</si>
  <si>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</si>
  <si>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</si>
  <si>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</si>
  <si>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</si>
  <si>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</si>
  <si>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</si>
  <si>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</si>
  <si>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</si>
  <si>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</si>
  <si>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</si>
  <si>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</si>
  <si>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</si>
  <si>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</si>
  <si>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</si>
  <si>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</si>
  <si>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</si>
  <si>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</si>
  <si>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</si>
  <si>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</si>
  <si>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</si>
  <si>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</si>
  <si>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</si>
  <si>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</si>
  <si>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</si>
  <si>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</si>
  <si>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</si>
  <si>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</si>
  <si>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</si>
  <si>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</si>
  <si>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</si>
  <si>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</si>
  <si>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</si>
  <si>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</si>
  <si>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</si>
  <si>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</si>
  <si>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</si>
  <si>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</si>
  <si>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</si>
  <si>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</si>
  <si>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</si>
  <si>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</si>
  <si>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</si>
  <si>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</si>
  <si>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</si>
  <si>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</si>
  <si>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</si>
  <si>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</si>
  <si>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</si>
  <si>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</si>
  <si>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</si>
  <si>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</si>
  <si>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</si>
  <si>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</si>
  <si>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</si>
  <si>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</si>
  <si>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</si>
  <si>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</si>
  <si>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</si>
  <si>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</si>
  <si>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</si>
  <si>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</si>
  <si>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</si>
  <si>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</si>
  <si>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</si>
  <si>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</si>
  <si>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</si>
  <si>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</si>
  <si>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</si>
  <si>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</si>
  <si>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</si>
  <si>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</si>
  <si>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</si>
  <si>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</si>
  <si>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</si>
  <si>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</si>
  <si>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</si>
  <si>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</si>
  <si>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</si>
  <si>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</si>
  <si>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</si>
  <si>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</si>
  <si>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</si>
  <si>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</si>
  <si>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</si>
  <si>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</si>
  <si>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</si>
  <si>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</si>
  <si>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</si>
  <si>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</si>
  <si>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</si>
  <si>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</si>
  <si>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</si>
  <si>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</si>
  <si>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</si>
  <si>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</si>
  <si>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</si>
  <si>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</si>
  <si>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</si>
  <si>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</si>
  <si>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</si>
  <si>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</si>
  <si>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</si>
  <si>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</si>
  <si>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</si>
  <si>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</si>
  <si>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</si>
  <si>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</si>
  <si>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</si>
  <si>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</si>
  <si>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</si>
  <si>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</si>
  <si>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</si>
  <si>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</si>
  <si>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</si>
  <si>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</si>
  <si>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</si>
  <si>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</si>
  <si>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</si>
  <si>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</si>
  <si>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</si>
  <si>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</si>
  <si>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</si>
  <si>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</si>
  <si>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</si>
  <si>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</si>
  <si>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</si>
  <si>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</si>
  <si>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</si>
  <si>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</si>
  <si>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</si>
  <si>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</si>
  <si>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</si>
  <si>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</si>
  <si>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</si>
  <si>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</si>
  <si>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</si>
  <si>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</si>
  <si>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</si>
  <si>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</si>
  <si>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</si>
  <si>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</si>
  <si>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</si>
  <si>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</si>
  <si>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</si>
  <si>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</si>
  <si>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</si>
  <si>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</si>
  <si>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</si>
  <si>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</si>
  <si>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</si>
  <si>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</si>
  <si>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</si>
  <si>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</si>
  <si>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</si>
  <si>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</si>
  <si>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</si>
  <si>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</si>
  <si>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</si>
  <si>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</si>
  <si>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</si>
  <si>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</si>
  <si>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</si>
  <si>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</si>
  <si>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</si>
  <si>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</si>
  <si>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</si>
  <si>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</si>
  <si>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</si>
  <si>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</si>
  <si>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</si>
  <si>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</si>
  <si>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</si>
  <si>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</si>
  <si>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</si>
  <si>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</si>
  <si>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</si>
  <si>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</si>
  <si>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</si>
  <si>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</si>
  <si>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</si>
  <si>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</si>
  <si>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</si>
  <si>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</si>
  <si>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</si>
  <si>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</si>
  <si>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</si>
  <si>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</si>
  <si>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</si>
  <si>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</si>
  <si>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</si>
  <si>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</si>
  <si>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</si>
  <si>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</si>
  <si>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</si>
  <si>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</si>
  <si>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</si>
  <si>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</si>
  <si>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</si>
  <si>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</si>
  <si>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</si>
  <si>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</si>
  <si>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</si>
  <si>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</si>
  <si>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</si>
  <si>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</si>
  <si>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</si>
  <si>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</si>
  <si>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</si>
  <si>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</si>
  <si>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</si>
  <si>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</si>
  <si>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</si>
  <si>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</si>
  <si>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</si>
  <si>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</si>
  <si>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</si>
  <si>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</si>
  <si>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</si>
  <si>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</si>
  <si>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</si>
  <si>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</si>
  <si>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</si>
  <si>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</si>
  <si>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</si>
  <si>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</si>
  <si>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</si>
  <si>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</si>
  <si>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</si>
  <si>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</si>
  <si>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</si>
  <si>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</si>
  <si>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</si>
  <si>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</si>
  <si>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</si>
  <si>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</si>
  <si>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</si>
  <si>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</si>
  <si>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</si>
  <si>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</si>
  <si>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</si>
  <si>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</si>
  <si>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</si>
  <si>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</si>
  <si>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</si>
  <si>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</si>
  <si>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</si>
  <si>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</si>
  <si>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</si>
  <si>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</si>
  <si>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</si>
  <si>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</si>
  <si>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</si>
  <si>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</si>
  <si>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</si>
  <si>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</si>
  <si>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</si>
  <si>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</si>
  <si>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</si>
  <si>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</si>
  <si>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</si>
  <si>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</si>
  <si>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</si>
  <si>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</si>
  <si>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</si>
  <si>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</si>
  <si>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</si>
  <si>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</si>
  <si>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</si>
  <si>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</si>
  <si>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</si>
  <si>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</si>
  <si>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</si>
  <si>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</si>
  <si>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</si>
  <si>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</si>
  <si>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</si>
  <si>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</si>
  <si>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</si>
  <si>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</si>
  <si>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</si>
  <si>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</si>
  <si>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</si>
  <si>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</si>
  <si>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</si>
  <si>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</si>
  <si>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</si>
  <si>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</si>
  <si>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</si>
  <si>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</si>
  <si>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</si>
  <si>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</si>
  <si>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</si>
  <si>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</si>
  <si>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</si>
  <si>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</si>
  <si>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</si>
  <si>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</si>
  <si>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</si>
  <si>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</si>
  <si>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</si>
  <si>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</si>
  <si>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</si>
  <si>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</si>
  <si>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</si>
  <si>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</si>
  <si>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</si>
  <si>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</si>
  <si>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</si>
  <si>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</si>
  <si>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</si>
  <si>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</si>
  <si>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</si>
  <si>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</si>
  <si>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</si>
  <si>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</si>
  <si>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</si>
  <si>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</si>
  <si>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</si>
  <si>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</si>
  <si>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</si>
  <si>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</si>
  <si>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</si>
  <si>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</si>
  <si>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</si>
  <si>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</si>
  <si>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</si>
  <si>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</si>
  <si>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</si>
  <si>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</si>
  <si>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</si>
  <si>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</si>
  <si>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</si>
  <si>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</si>
  <si>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</si>
  <si>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</si>
  <si>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</si>
  <si>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</si>
  <si>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</si>
  <si>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</si>
  <si>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</si>
  <si>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</si>
  <si>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</si>
  <si>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</si>
  <si>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</si>
  <si>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</si>
  <si>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</si>
  <si>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</si>
  <si>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</si>
  <si>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</si>
  <si>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</si>
  <si>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</si>
  <si>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</si>
  <si>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</si>
  <si>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</si>
  <si>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</si>
  <si>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</si>
  <si>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</si>
  <si>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</si>
  <si>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</si>
  <si>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</si>
  <si>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</si>
  <si>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</si>
  <si>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</si>
  <si>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</si>
  <si>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</si>
  <si>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</si>
  <si>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</si>
  <si>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</si>
  <si>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</si>
  <si>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</si>
  <si>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</si>
  <si>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</si>
  <si>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</si>
  <si>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</si>
  <si>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</si>
  <si>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</si>
  <si>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</si>
  <si>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</si>
  <si>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</si>
  <si>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</si>
  <si>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</si>
  <si>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</si>
  <si>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</si>
  <si>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</si>
  <si>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</si>
  <si>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</si>
  <si>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</si>
  <si>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</si>
  <si>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</si>
  <si>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</si>
  <si>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</si>
  <si>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</si>
  <si>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</si>
  <si>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</si>
  <si>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</si>
  <si>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</si>
  <si>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</si>
  <si>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</si>
  <si>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</si>
  <si>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</si>
  <si>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</si>
  <si>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</si>
  <si>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</si>
  <si>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</si>
  <si>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</si>
  <si>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</si>
  <si>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</si>
  <si>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</si>
  <si>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</si>
  <si>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</si>
  <si>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</si>
  <si>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</si>
  <si>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</si>
  <si>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</si>
  <si>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</si>
  <si>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</si>
  <si>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</si>
  <si>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</si>
  <si>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</si>
  <si>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</si>
  <si>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</si>
  <si>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</si>
  <si>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</si>
  <si>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</si>
  <si>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</si>
  <si>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</si>
  <si>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</si>
  <si>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</si>
  <si>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</si>
  <si>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</si>
  <si>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</si>
  <si>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</si>
  <si>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</si>
  <si>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</si>
  <si>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</si>
  <si>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</si>
  <si>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</si>
  <si>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</si>
  <si>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</si>
  <si>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</si>
  <si>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</si>
  <si>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</si>
  <si>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</si>
  <si>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</si>
  <si>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</si>
  <si>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</si>
  <si>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</si>
  <si>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</si>
  <si>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</si>
  <si>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</si>
  <si>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</si>
  <si>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</si>
  <si>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</si>
  <si>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</si>
  <si>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</si>
  <si>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</si>
  <si>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</si>
  <si>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</si>
  <si>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</si>
  <si>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</si>
  <si>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</si>
  <si>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</si>
  <si>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</si>
  <si>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</si>
  <si>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</si>
  <si>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</si>
  <si>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</si>
  <si>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</si>
  <si>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</si>
  <si>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</si>
  <si>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</si>
  <si>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</si>
  <si>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</si>
  <si>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</si>
  <si>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</si>
  <si>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</si>
  <si>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</si>
  <si>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</si>
  <si>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</si>
  <si>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</si>
  <si>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</si>
  <si>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</si>
  <si>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</si>
  <si>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</si>
  <si>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</si>
  <si>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</si>
  <si>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</si>
  <si>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</si>
  <si>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</si>
  <si>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</si>
  <si>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</si>
  <si>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</si>
  <si>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</si>
  <si>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</si>
  <si>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</si>
  <si>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</si>
  <si>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</si>
  <si>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</si>
  <si>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</si>
  <si>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</si>
  <si>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</si>
  <si>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</si>
  <si>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</si>
  <si>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</si>
  <si>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</si>
  <si>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</si>
  <si>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</si>
  <si>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</si>
  <si>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</si>
  <si>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</si>
  <si>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</si>
  <si>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</si>
  <si>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</si>
  <si>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</si>
  <si>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</si>
  <si>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</si>
  <si>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</si>
  <si>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</si>
  <si>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</si>
  <si>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</si>
  <si>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</si>
  <si>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</si>
  <si>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</si>
  <si>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</si>
  <si>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</si>
  <si>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</si>
  <si>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</si>
  <si>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</si>
  <si>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</si>
  <si>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</si>
  <si>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</si>
  <si>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</si>
  <si>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</si>
  <si>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</si>
  <si>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</si>
  <si>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</si>
  <si>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</si>
  <si>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</si>
  <si>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</si>
  <si>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</si>
  <si>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</si>
  <si>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</si>
  <si>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</si>
  <si>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</si>
  <si>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</si>
  <si>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</si>
  <si>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</si>
  <si>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</si>
  <si>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</si>
  <si>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</si>
  <si>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</si>
  <si>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</si>
  <si>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</si>
  <si>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</si>
  <si>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</si>
  <si>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</si>
  <si>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</si>
  <si>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</si>
  <si>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</si>
  <si>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</si>
  <si>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</si>
  <si>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</si>
  <si>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</si>
  <si>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</si>
  <si>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</si>
  <si>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</si>
  <si>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</si>
  <si>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</si>
  <si>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</si>
  <si>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</si>
  <si>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</si>
  <si>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</si>
  <si>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</si>
  <si>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</si>
  <si>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</si>
  <si>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</si>
  <si>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</si>
  <si>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</si>
  <si>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</si>
  <si>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</si>
  <si>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</si>
  <si>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</si>
  <si>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</si>
  <si>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</si>
  <si>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</si>
  <si>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</si>
  <si>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</si>
  <si>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</si>
  <si>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</si>
  <si>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</si>
  <si>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</si>
  <si>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</si>
  <si>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</si>
  <si>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</si>
  <si>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</si>
  <si>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</si>
  <si>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</si>
  <si>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</si>
  <si>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</si>
  <si>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</si>
  <si>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</si>
  <si>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</si>
  <si>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</si>
  <si>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</si>
  <si>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</si>
  <si>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</si>
  <si>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</si>
  <si>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</si>
  <si>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</si>
  <si>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</si>
  <si>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</si>
  <si>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</si>
  <si>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</si>
  <si>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</si>
  <si>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</si>
  <si>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</si>
  <si>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</si>
  <si>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</si>
  <si>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</si>
  <si>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</si>
  <si>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</si>
  <si>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</si>
  <si>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</si>
  <si>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</si>
  <si>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</si>
  <si>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</si>
  <si>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</si>
  <si>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</si>
  <si>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</si>
  <si>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</si>
  <si>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</si>
  <si>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</si>
  <si>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</si>
  <si>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</si>
  <si>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</si>
  <si>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</si>
  <si>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</si>
  <si>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</si>
  <si>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</si>
  <si>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</si>
  <si>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</si>
  <si>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</si>
  <si>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</si>
  <si>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</si>
  <si>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</si>
  <si>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</si>
  <si>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</si>
  <si>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</si>
  <si>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</si>
  <si>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</si>
  <si>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</si>
  <si>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</si>
  <si>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</si>
  <si>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</si>
  <si>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</si>
  <si>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</si>
  <si>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</si>
  <si>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</si>
  <si>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</si>
  <si>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</si>
  <si>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</si>
  <si>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</si>
  <si>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</si>
  <si>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</si>
  <si>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</si>
  <si>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</si>
  <si>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</si>
  <si>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</si>
  <si>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</si>
  <si>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</si>
  <si>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</si>
  <si>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</si>
  <si>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</si>
  <si>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</si>
  <si>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</si>
  <si>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</si>
  <si>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</si>
  <si>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</si>
  <si>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</si>
  <si>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</si>
  <si>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</si>
  <si>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</si>
  <si>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</si>
  <si>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</si>
  <si>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</si>
  <si>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</si>
  <si>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</si>
  <si>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</si>
  <si>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</si>
  <si>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</si>
  <si>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</si>
  <si>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</si>
  <si>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</si>
  <si>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</si>
  <si>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</si>
  <si>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</si>
  <si>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</si>
  <si>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</si>
  <si>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</si>
  <si>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</si>
  <si>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</si>
  <si>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</si>
  <si>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</si>
  <si>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</si>
  <si>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</si>
  <si>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</si>
  <si>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</si>
  <si>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</si>
  <si>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</si>
  <si>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</si>
  <si>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</si>
  <si>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</si>
  <si>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</si>
  <si>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</si>
  <si>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</si>
  <si>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</si>
  <si>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</si>
  <si>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</si>
  <si>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</si>
  <si>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</si>
  <si>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</si>
  <si>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</si>
  <si>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</si>
  <si>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</si>
  <si>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</si>
  <si>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</si>
  <si>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</si>
  <si>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</si>
  <si>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</si>
  <si>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</si>
  <si>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</si>
  <si>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</si>
  <si>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</si>
  <si>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</si>
  <si>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</si>
  <si>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</si>
  <si>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</si>
  <si>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</si>
  <si>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</si>
  <si>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</si>
  <si>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</si>
  <si>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</si>
  <si>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</si>
  <si>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</si>
  <si>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</si>
  <si>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</si>
  <si>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</si>
  <si>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</si>
  <si>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</si>
  <si>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</si>
  <si>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</si>
  <si>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</si>
  <si>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</si>
  <si>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</si>
  <si>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</si>
  <si>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</si>
  <si>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</si>
  <si>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</si>
  <si>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</si>
  <si>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</si>
  <si>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</si>
  <si>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</si>
  <si>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</si>
  <si>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</si>
  <si>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</si>
  <si>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</si>
  <si>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</si>
  <si>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</si>
  <si>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</si>
  <si>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</si>
  <si>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</si>
  <si>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</si>
  <si>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</si>
  <si>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</si>
  <si>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</si>
  <si>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</si>
  <si>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</si>
  <si>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</si>
  <si>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</si>
  <si>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</si>
  <si>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</si>
  <si>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</si>
  <si>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</si>
  <si>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</si>
  <si>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</si>
  <si>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</si>
  <si>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</si>
  <si>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</si>
  <si>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</si>
  <si>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</si>
  <si>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</si>
  <si>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</si>
  <si>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</si>
  <si>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</si>
  <si>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</si>
  <si>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</si>
  <si>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</si>
  <si>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</si>
  <si>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</si>
  <si>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</si>
  <si>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</si>
  <si>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</si>
  <si>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</si>
  <si>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</si>
  <si>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</si>
  <si>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</si>
  <si>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</si>
  <si>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</si>
  <si>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</si>
  <si>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</si>
  <si>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</si>
  <si>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</si>
  <si>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</si>
  <si>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</si>
  <si>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</si>
  <si>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</si>
  <si>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</si>
  <si>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</si>
  <si>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</si>
  <si>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</si>
  <si>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</si>
  <si>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</si>
  <si>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</si>
  <si>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</si>
  <si>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</si>
  <si>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</si>
  <si>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</si>
  <si>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</si>
  <si>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</si>
  <si>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</si>
  <si>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</si>
  <si>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</si>
  <si>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</si>
  <si>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</si>
  <si>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</si>
  <si>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</si>
  <si>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</si>
  <si>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</si>
  <si>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</si>
  <si>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</si>
  <si>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</si>
  <si>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</si>
  <si>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</si>
  <si>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</si>
  <si>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</si>
  <si>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</si>
  <si>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</si>
  <si>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</si>
  <si>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</si>
  <si>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</si>
  <si>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</si>
  <si>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</si>
  <si>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</si>
  <si>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</si>
  <si>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</si>
  <si>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</si>
  <si>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</si>
  <si>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</si>
  <si>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</si>
  <si>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</si>
  <si>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</si>
  <si>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</si>
  <si>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</si>
  <si>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</si>
  <si>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</si>
  <si>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</si>
  <si>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</si>
  <si>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</si>
  <si>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</si>
  <si>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</si>
  <si>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</si>
  <si>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</si>
  <si>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</si>
  <si>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</si>
  <si>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</si>
  <si>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</si>
  <si>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</si>
  <si>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</si>
  <si>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</si>
  <si>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</si>
  <si>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</si>
  <si>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</si>
  <si>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</si>
  <si>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</si>
  <si>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</si>
  <si>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</si>
  <si>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</si>
  <si>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</si>
  <si>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</si>
  <si>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</si>
  <si>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</si>
  <si>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</si>
  <si>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</si>
  <si>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</si>
  <si>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</si>
  <si>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</si>
  <si>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</si>
  <si>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</si>
  <si>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</si>
  <si>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</si>
  <si>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</si>
  <si>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</si>
  <si>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</si>
  <si>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</si>
  <si>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</si>
  <si>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</si>
  <si>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</si>
  <si>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</si>
  <si>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</si>
  <si>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</si>
  <si>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</si>
  <si>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</si>
  <si>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</si>
  <si>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</si>
  <si>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</si>
  <si>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</si>
  <si>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</si>
  <si>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</si>
  <si>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</si>
  <si>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</si>
  <si>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</si>
  <si>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</si>
  <si>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</si>
  <si>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</si>
  <si>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</si>
  <si>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</si>
  <si>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</si>
  <si>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</si>
  <si>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</si>
  <si>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</si>
  <si>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</si>
  <si>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</si>
  <si>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</si>
  <si>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</si>
  <si>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</si>
  <si>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</si>
  <si>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</si>
  <si>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</si>
  <si>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</si>
  <si>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</si>
  <si>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</si>
  <si>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</si>
  <si>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</si>
  <si>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</si>
  <si>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</si>
  <si>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</si>
  <si>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</si>
  <si>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</si>
  <si>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</si>
  <si>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</si>
  <si>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</si>
  <si>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</si>
  <si>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</si>
  <si>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</si>
  <si>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</si>
  <si>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</si>
  <si>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</si>
  <si>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</si>
  <si>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</si>
  <si>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</si>
  <si>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</si>
  <si>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</si>
  <si>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</si>
  <si>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</si>
  <si>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</si>
  <si>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</si>
  <si>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</si>
  <si>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</si>
  <si>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</si>
  <si>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</si>
  <si>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</si>
  <si>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</si>
  <si>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</si>
  <si>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</si>
  <si>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</si>
  <si>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</si>
  <si>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</si>
  <si>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</si>
  <si>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</si>
  <si>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</si>
  <si>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</si>
  <si>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</si>
  <si>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</si>
  <si>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</si>
  <si>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</si>
  <si>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</si>
  <si>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</si>
  <si>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</si>
  <si>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</si>
  <si>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</si>
  <si>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</si>
  <si>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</si>
  <si>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</si>
  <si>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</si>
  <si>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</si>
  <si>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</si>
  <si>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</si>
  <si>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</si>
  <si>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</si>
  <si>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</si>
  <si>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</si>
  <si>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</si>
  <si>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</si>
  <si>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</si>
  <si>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</si>
  <si>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</si>
  <si>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</si>
  <si>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</si>
  <si>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</si>
  <si>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</si>
  <si>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</si>
  <si>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</si>
  <si>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</si>
  <si>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</si>
  <si>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</si>
  <si>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</si>
  <si>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</si>
  <si>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</si>
  <si>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</si>
  <si>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</si>
  <si>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</si>
  <si>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</si>
  <si>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</si>
  <si>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</si>
  <si>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</si>
  <si>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</si>
  <si>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</si>
  <si>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</si>
  <si>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</si>
  <si>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</si>
  <si>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</si>
  <si>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</si>
  <si>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</si>
  <si>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</si>
  <si>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</si>
  <si>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</si>
  <si>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</si>
  <si>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</si>
  <si>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</si>
  <si>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</si>
  <si>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</si>
  <si>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</si>
  <si>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</si>
  <si>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</si>
  <si>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</si>
  <si>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</si>
  <si>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</si>
  <si>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</si>
  <si>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</si>
  <si>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</si>
  <si>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</si>
  <si>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</si>
  <si>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</si>
  <si>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</si>
  <si>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</si>
  <si>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</si>
  <si>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</si>
  <si>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</si>
  <si>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</si>
  <si>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</si>
  <si>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</si>
  <si>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</si>
  <si>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</si>
  <si>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</si>
  <si>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</si>
  <si>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</si>
  <si>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</si>
  <si>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</si>
  <si>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</si>
  <si>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</si>
  <si>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</si>
  <si>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</si>
  <si>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</si>
  <si>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</si>
  <si>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</si>
  <si>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</si>
  <si>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</si>
  <si>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</si>
  <si>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</si>
  <si>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</si>
  <si>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</si>
  <si>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</si>
  <si>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</si>
  <si>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</si>
  <si>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</si>
  <si>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</si>
  <si>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</si>
  <si>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</si>
  <si>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</si>
  <si>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</si>
  <si>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</si>
  <si>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</si>
  <si>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</si>
  <si>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</si>
  <si>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</si>
  <si>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</si>
  <si>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</si>
  <si>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</si>
  <si>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</si>
  <si>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</si>
  <si>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</si>
  <si>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</si>
  <si>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</si>
  <si>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</si>
  <si>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</si>
  <si>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</si>
  <si>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</si>
  <si>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</si>
  <si>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</si>
  <si>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</si>
  <si>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</si>
  <si>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</si>
  <si>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</si>
  <si>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</si>
  <si>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</si>
  <si>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</si>
  <si>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</si>
  <si>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</si>
  <si>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</si>
  <si>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</si>
  <si>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</si>
  <si>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</si>
  <si>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</si>
  <si>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</si>
  <si>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</si>
  <si>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</si>
  <si>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</si>
  <si>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</si>
  <si>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</si>
  <si>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</si>
  <si>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</si>
  <si>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</si>
  <si>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</si>
  <si>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</si>
  <si>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</si>
  <si>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</si>
  <si>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</si>
  <si>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</si>
  <si>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</si>
  <si>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</si>
  <si>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</si>
  <si>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</si>
  <si>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</si>
  <si>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</si>
  <si>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</si>
  <si>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</si>
  <si>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</si>
  <si>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</si>
  <si>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</si>
  <si>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</si>
  <si>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</si>
  <si>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</si>
  <si>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</si>
  <si>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</si>
  <si>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</si>
  <si>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</si>
  <si>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</si>
  <si>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</si>
  <si>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</si>
  <si>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</si>
  <si>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</si>
  <si>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</si>
  <si>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</si>
  <si>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</si>
  <si>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</si>
  <si>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</si>
  <si>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</si>
  <si>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</si>
  <si>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</si>
  <si>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</si>
  <si>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</si>
  <si>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</si>
  <si>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</si>
  <si>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</si>
  <si>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</si>
  <si>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</si>
  <si>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</si>
  <si>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</si>
  <si>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</si>
  <si>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</si>
  <si>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</si>
  <si>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</si>
  <si>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</si>
  <si>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</si>
  <si>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</si>
  <si>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</si>
  <si>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</si>
  <si>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</si>
  <si>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</si>
  <si>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</si>
  <si>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</si>
  <si>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</si>
  <si>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</si>
  <si>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</si>
  <si>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</si>
  <si>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</si>
  <si>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</si>
  <si>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</si>
  <si>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</si>
  <si>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</si>
  <si>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</si>
  <si>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</si>
  <si>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</si>
  <si>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</si>
  <si>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</si>
  <si>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</si>
  <si>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</si>
  <si>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</si>
  <si>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</si>
  <si>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</si>
  <si>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</si>
  <si>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</si>
  <si>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</si>
  <si>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</si>
  <si>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</si>
  <si>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</si>
  <si>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</si>
  <si>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</si>
  <si>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</si>
  <si>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</si>
  <si>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</si>
  <si>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</si>
  <si>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</si>
  <si>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</si>
  <si>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</si>
  <si>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</si>
  <si>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</si>
  <si>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</si>
  <si>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</si>
  <si>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</si>
  <si>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</si>
  <si>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</si>
  <si>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</si>
  <si>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</si>
  <si>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</si>
  <si>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</si>
  <si>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</si>
  <si>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</si>
  <si>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</si>
  <si>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</si>
  <si>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</si>
  <si>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</si>
  <si>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</si>
  <si>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</si>
  <si>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</si>
  <si>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</si>
  <si>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</si>
  <si>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</si>
  <si>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</si>
  <si>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</si>
  <si>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</si>
  <si>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</si>
  <si>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</si>
  <si>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</si>
  <si>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</si>
  <si>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</si>
  <si>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</si>
  <si>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</si>
  <si>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</si>
  <si>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</si>
  <si>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</si>
  <si>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</si>
  <si>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</si>
  <si>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</si>
  <si>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</si>
  <si>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</si>
  <si>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</si>
  <si>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</si>
  <si>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</si>
  <si>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</si>
  <si>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</si>
  <si>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</si>
  <si>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</si>
  <si>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</si>
  <si>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</si>
  <si>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</si>
  <si>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</si>
  <si>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</si>
  <si>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</si>
  <si>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</si>
  <si>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</si>
  <si>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</si>
  <si>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</si>
  <si>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</si>
  <si>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</si>
  <si>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</si>
  <si>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</si>
  <si>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</si>
  <si>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</si>
  <si>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</si>
  <si>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</si>
  <si>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</si>
  <si>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</si>
  <si>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</si>
  <si>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</si>
  <si>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</si>
  <si>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</si>
  <si>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</si>
  <si>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</si>
  <si>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</si>
  <si>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</si>
  <si>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</si>
  <si>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</si>
  <si>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</si>
  <si>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</si>
  <si>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</si>
  <si>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</si>
  <si>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</si>
  <si>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</si>
  <si>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</si>
  <si>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</si>
  <si>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</si>
  <si>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</si>
  <si>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</si>
  <si>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</si>
  <si>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</si>
  <si>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</si>
  <si>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</si>
  <si>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</si>
  <si>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</si>
  <si>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</si>
  <si>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</si>
  <si>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</si>
  <si>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</si>
  <si>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</si>
  <si>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</si>
  <si>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</si>
  <si>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</si>
  <si>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</si>
  <si>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</si>
  <si>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</si>
  <si>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</si>
  <si>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</si>
  <si>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</si>
  <si>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</si>
  <si>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</si>
  <si>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</si>
  <si>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</si>
  <si>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</si>
  <si>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</si>
  <si>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</si>
  <si>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</si>
  <si>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</si>
  <si>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</si>
  <si>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</si>
  <si>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</si>
  <si>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</si>
  <si>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</si>
  <si>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</si>
  <si>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</si>
  <si>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</si>
  <si>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</si>
  <si>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</si>
  <si>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</si>
  <si>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</si>
  <si>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</si>
  <si>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</si>
  <si>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</si>
  <si>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</si>
  <si>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</si>
  <si>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</si>
  <si>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</si>
  <si>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</si>
  <si>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</si>
  <si>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</si>
  <si>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</si>
  <si>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</si>
  <si>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</si>
  <si>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</si>
  <si>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</si>
  <si>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</si>
  <si>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</si>
  <si>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</si>
  <si>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</si>
  <si>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</si>
  <si>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</si>
  <si>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</si>
  <si>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</si>
  <si>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</si>
  <si>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</si>
  <si>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</si>
  <si>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</si>
  <si>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</si>
  <si>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</si>
  <si>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</si>
  <si>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</si>
  <si>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</si>
  <si>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</si>
  <si>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</si>
  <si>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</si>
  <si>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</si>
  <si>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</si>
  <si>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</si>
  <si>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</si>
  <si>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</si>
  <si>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</si>
  <si>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</si>
  <si>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</si>
  <si>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</si>
  <si>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</si>
  <si>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</si>
  <si>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</si>
  <si>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</si>
  <si>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</si>
  <si>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</si>
  <si>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</si>
  <si>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</si>
  <si>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</si>
  <si>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</si>
  <si>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</si>
  <si>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</si>
  <si>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</si>
  <si>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</si>
  <si>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</si>
  <si>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</si>
  <si>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</si>
  <si>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</si>
  <si>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</si>
  <si>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</si>
  <si>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</si>
  <si>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</si>
  <si>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</si>
  <si>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</si>
  <si>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</si>
  <si>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</si>
  <si>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</si>
  <si>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</si>
  <si>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</si>
  <si>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</si>
  <si>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</si>
  <si>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</si>
  <si>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</si>
  <si>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</si>
  <si>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</si>
  <si>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</si>
  <si>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</si>
  <si>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</si>
  <si>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</si>
  <si>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</si>
  <si>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</si>
  <si>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</si>
  <si>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</si>
  <si>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</si>
  <si>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</si>
  <si>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</si>
  <si>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</si>
  <si>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</si>
  <si>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</si>
  <si>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</si>
  <si>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</si>
  <si>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</si>
  <si>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</si>
  <si>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</si>
  <si>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</si>
  <si>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</si>
  <si>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</si>
  <si>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</si>
  <si>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</si>
  <si>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</si>
  <si>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</si>
  <si>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</si>
  <si>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</si>
  <si>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</si>
  <si>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</si>
  <si>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</si>
  <si>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</si>
  <si>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</si>
  <si>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</si>
  <si>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</si>
  <si>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</si>
  <si>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</si>
  <si>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</si>
  <si>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</si>
  <si>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</si>
  <si>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</si>
  <si>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</si>
  <si>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</si>
  <si>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</si>
  <si>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</si>
  <si>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</si>
  <si>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</si>
  <si>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</si>
  <si>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</si>
  <si>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</si>
  <si>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</si>
  <si>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</si>
  <si>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</si>
  <si>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</si>
  <si>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</si>
  <si>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</si>
  <si>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</si>
  <si>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</si>
  <si>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</si>
  <si>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</si>
  <si>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</si>
  <si>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</si>
  <si>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</si>
  <si>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</si>
  <si>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</si>
  <si>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</si>
  <si>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</si>
  <si>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</si>
  <si>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</si>
  <si>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</si>
  <si>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</si>
  <si>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</si>
  <si>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</si>
  <si>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</si>
  <si>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</si>
  <si>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</si>
  <si>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</si>
  <si>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</si>
  <si>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</si>
  <si>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</si>
  <si>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</si>
  <si>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</si>
  <si>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</si>
  <si>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</si>
  <si>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</si>
  <si>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</si>
  <si>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</si>
  <si>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</si>
  <si>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</si>
  <si>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</si>
  <si>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</si>
  <si>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</si>
  <si>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</si>
  <si>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</si>
  <si>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</si>
  <si>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</si>
  <si>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</si>
  <si>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</si>
  <si>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</si>
  <si>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</si>
  <si>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</si>
  <si>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</si>
  <si>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</si>
  <si>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</si>
  <si>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</si>
  <si>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</si>
  <si>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</si>
  <si>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</si>
  <si>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</si>
  <si>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</si>
  <si>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</si>
  <si>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</si>
  <si>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</si>
  <si>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</si>
  <si>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</si>
  <si>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</si>
  <si>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</si>
  <si>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</si>
  <si>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</si>
  <si>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</si>
  <si>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</si>
  <si>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</si>
  <si>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</si>
  <si>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</si>
  <si>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</si>
  <si>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</si>
  <si>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</si>
  <si>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</si>
  <si>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</si>
  <si>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</si>
  <si>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</si>
  <si>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</si>
  <si>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</si>
  <si>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</si>
  <si>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</si>
  <si>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</si>
  <si>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</si>
  <si>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</si>
  <si>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</si>
  <si>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</si>
  <si>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</si>
  <si>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</si>
  <si>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</si>
  <si>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</si>
  <si>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</si>
  <si>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</si>
  <si>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</si>
  <si>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</si>
  <si>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</si>
  <si>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</si>
  <si>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</si>
  <si>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</si>
  <si>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</si>
  <si>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</si>
  <si>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</si>
  <si>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</si>
  <si>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</si>
  <si>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</si>
  <si>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</si>
  <si>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</si>
  <si>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</si>
  <si>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</si>
  <si>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</si>
  <si>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</si>
  <si>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</si>
  <si>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</si>
  <si>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</si>
  <si>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</si>
  <si>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</si>
  <si>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</si>
  <si>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</si>
  <si>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</si>
  <si>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</si>
  <si>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</si>
  <si>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</si>
  <si>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</si>
  <si>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</si>
  <si>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</si>
  <si>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</si>
  <si>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</si>
  <si>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</si>
  <si>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</si>
  <si>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</si>
  <si>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</si>
  <si>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</si>
  <si>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</si>
  <si>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</si>
  <si>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</si>
  <si>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</si>
  <si>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</si>
  <si>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</si>
  <si>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</si>
  <si>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</si>
  <si>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</si>
  <si>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</si>
  <si>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</si>
  <si>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</si>
  <si>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</si>
  <si>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</si>
  <si>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</si>
  <si>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</si>
  <si>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</si>
  <si>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</si>
  <si>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</si>
  <si>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</si>
  <si>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</si>
  <si>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</si>
  <si>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</si>
  <si>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</si>
  <si>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</si>
  <si>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</si>
  <si>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</si>
  <si>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</si>
  <si>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</si>
  <si>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</si>
  <si>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</si>
  <si>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</si>
  <si>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</si>
  <si>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</si>
  <si>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</si>
  <si>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</si>
  <si>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</si>
  <si>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</si>
  <si>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</si>
  <si>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</si>
  <si>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</si>
  <si>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</si>
  <si>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</si>
  <si>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</si>
  <si>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</si>
  <si>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</si>
  <si>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</si>
  <si>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</si>
  <si>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</si>
  <si>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</si>
  <si>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</si>
  <si>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</si>
  <si>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</si>
  <si>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</si>
  <si>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</si>
  <si>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</si>
  <si>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</si>
  <si>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</si>
  <si>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</si>
  <si>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</si>
  <si>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</si>
  <si>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</si>
  <si>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</si>
  <si>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</si>
  <si>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</si>
  <si>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</si>
  <si>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</si>
  <si>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</si>
  <si>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</si>
  <si>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</si>
  <si>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</si>
  <si>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</si>
  <si>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</si>
  <si>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</si>
  <si>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</si>
  <si>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</si>
  <si>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</si>
  <si>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</si>
  <si>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</si>
  <si>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</si>
  <si>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</si>
  <si>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</si>
  <si>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</si>
  <si>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</si>
  <si>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</si>
  <si>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</si>
  <si>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</si>
  <si>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</si>
  <si>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</si>
  <si>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</si>
  <si>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</si>
  <si>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</si>
  <si>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</si>
  <si>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</si>
  <si>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</si>
  <si>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</si>
  <si>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</si>
  <si>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</si>
  <si>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</si>
  <si>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</si>
  <si>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</si>
  <si>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</si>
  <si>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</si>
  <si>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</si>
  <si>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</si>
  <si>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</si>
  <si>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</si>
  <si>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</si>
  <si>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</si>
  <si>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</si>
  <si>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</si>
  <si>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</si>
  <si>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</si>
  <si>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</si>
  <si>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</si>
  <si>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</si>
  <si>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</si>
  <si>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</si>
  <si>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</si>
  <si>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</si>
  <si>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</si>
  <si>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</si>
  <si>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</si>
  <si>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</si>
  <si>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</si>
  <si>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</si>
  <si>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</si>
  <si>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</si>
  <si>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</si>
  <si>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</si>
  <si>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</si>
  <si>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</si>
  <si>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</si>
  <si>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</si>
  <si>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</si>
  <si>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</si>
  <si>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</si>
  <si>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</si>
  <si>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</si>
  <si>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</si>
  <si>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</si>
  <si>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</si>
  <si>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</si>
  <si>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</si>
  <si>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</si>
  <si>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</si>
  <si>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</si>
  <si>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</si>
  <si>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</si>
  <si>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</si>
  <si>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</si>
  <si>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</si>
  <si>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</si>
  <si>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</si>
  <si>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</si>
  <si>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</si>
  <si>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</si>
  <si>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</si>
  <si>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</si>
  <si>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</si>
  <si>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</si>
  <si>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</si>
  <si>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</si>
  <si>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</si>
  <si>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</si>
  <si>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</si>
  <si>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</si>
  <si>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</si>
  <si>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</si>
  <si>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</si>
  <si>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</si>
  <si>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</si>
  <si>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</si>
  <si>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</si>
  <si>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</si>
  <si>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</si>
  <si>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</si>
  <si>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</si>
  <si>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</si>
  <si>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</si>
  <si>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</si>
  <si>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</si>
  <si>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</si>
  <si>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</si>
  <si>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</si>
  <si>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</si>
  <si>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</si>
  <si>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</si>
  <si>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</si>
  <si>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</si>
  <si>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</si>
  <si>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</si>
  <si>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</si>
  <si>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</si>
  <si>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</si>
  <si>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</si>
  <si>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</si>
  <si>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</si>
  <si>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</si>
  <si>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</si>
  <si>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</si>
  <si>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</si>
  <si>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</si>
  <si>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</si>
  <si>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</si>
  <si>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</si>
  <si>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</si>
  <si>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</si>
  <si>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</si>
  <si>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</si>
  <si>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</si>
  <si>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</si>
  <si>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</si>
  <si>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</si>
  <si>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</si>
  <si>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</si>
  <si>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</si>
  <si>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</si>
  <si>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</si>
  <si>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</si>
  <si>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</si>
  <si>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</si>
  <si>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</si>
  <si>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</si>
  <si>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</si>
  <si>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</si>
  <si>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</si>
  <si>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</si>
  <si>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</si>
  <si>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</si>
  <si>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</si>
  <si>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</si>
  <si>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</si>
  <si>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</si>
  <si>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</si>
  <si>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</si>
  <si>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</si>
  <si>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</si>
  <si>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</si>
  <si>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</si>
  <si>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</si>
  <si>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</si>
  <si>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</si>
  <si>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</si>
  <si>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</si>
  <si>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</si>
  <si>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</si>
  <si>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</si>
  <si>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</si>
  <si>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</si>
  <si>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</si>
  <si>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</si>
  <si>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</si>
  <si>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</si>
  <si>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</si>
  <si>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</si>
  <si>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</si>
  <si>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</si>
  <si>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</si>
  <si>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</si>
  <si>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</si>
  <si>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</si>
  <si>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</si>
  <si>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</si>
  <si>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</si>
  <si>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</si>
  <si>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</si>
  <si>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</si>
  <si>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</si>
  <si>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</si>
  <si>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</si>
  <si>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</si>
  <si>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</si>
  <si>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</si>
  <si>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</si>
  <si>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</si>
  <si>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</si>
  <si>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</si>
  <si>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</si>
  <si>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</si>
  <si>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</si>
  <si>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</si>
  <si>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</si>
  <si>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</si>
  <si>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</si>
  <si>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</si>
  <si>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</si>
  <si>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</si>
  <si>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</si>
  <si>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</si>
  <si>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</si>
  <si>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</si>
  <si>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</si>
  <si>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</si>
  <si>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</si>
  <si>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</si>
  <si>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</si>
  <si>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</si>
  <si>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</si>
  <si>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</si>
  <si>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</si>
  <si>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</si>
  <si>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</si>
  <si>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</si>
  <si>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</si>
  <si>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</si>
  <si>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</si>
  <si>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</si>
  <si>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</si>
  <si>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</si>
  <si>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</si>
  <si>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</si>
  <si>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</si>
  <si>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</si>
  <si>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</si>
  <si>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</si>
  <si>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</si>
  <si>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</si>
  <si>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</si>
  <si>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</si>
  <si>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</si>
  <si>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</si>
  <si>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</si>
  <si>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</si>
  <si>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</si>
  <si>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</si>
  <si>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</si>
  <si>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</si>
  <si>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</si>
  <si>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</si>
  <si>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</si>
  <si>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</si>
  <si>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</si>
  <si>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</si>
  <si>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</si>
  <si>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</si>
  <si>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</si>
  <si>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</si>
  <si>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</si>
  <si>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</si>
  <si>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</si>
  <si>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</si>
  <si>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</si>
  <si>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</si>
  <si>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</si>
  <si>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</si>
  <si>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</si>
  <si>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</si>
  <si>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</si>
  <si>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</si>
  <si>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</si>
  <si>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</si>
  <si>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</si>
  <si>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</si>
  <si>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</si>
  <si>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</si>
  <si>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</si>
  <si>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</si>
  <si>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</si>
  <si>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</si>
  <si>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</si>
  <si>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</si>
  <si>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</si>
  <si>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</si>
  <si>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</si>
  <si>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</si>
  <si>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</si>
  <si>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</si>
  <si>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</si>
  <si>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</si>
  <si>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</si>
  <si>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</si>
  <si>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</si>
  <si>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</si>
  <si>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</si>
  <si>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</si>
  <si>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</si>
  <si>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</si>
  <si>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</si>
  <si>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</si>
  <si>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</si>
  <si>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</si>
  <si>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</si>
  <si>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</si>
  <si>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</si>
  <si>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</si>
  <si>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</si>
  <si>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</si>
  <si>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</si>
  <si>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</si>
  <si>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</si>
  <si>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</si>
  <si>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</si>
  <si>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</si>
  <si>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</si>
  <si>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</si>
  <si>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</si>
  <si>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</si>
  <si>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</si>
  <si>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</si>
  <si>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</si>
  <si>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</si>
  <si>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</si>
  <si>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</si>
  <si>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</si>
  <si>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</si>
  <si>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</si>
  <si>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</si>
  <si>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</si>
  <si>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</si>
  <si>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</si>
  <si>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</si>
  <si>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</si>
  <si>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</si>
  <si>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</si>
  <si>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</si>
  <si>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</si>
  <si>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</si>
  <si>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</si>
  <si>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</si>
  <si>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</si>
  <si>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</si>
  <si>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</si>
  <si>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</si>
  <si>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</si>
  <si>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</si>
  <si>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</si>
  <si>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</si>
  <si>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</si>
  <si>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</si>
  <si>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</si>
  <si>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</si>
  <si>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</si>
  <si>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</si>
  <si>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</si>
  <si>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</si>
  <si>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</si>
  <si>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</si>
  <si>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</si>
  <si>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</si>
  <si>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</si>
  <si>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</si>
  <si>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</si>
  <si>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</si>
  <si>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</si>
  <si>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</si>
  <si>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</si>
  <si>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</si>
  <si>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</si>
  <si>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</si>
  <si>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</si>
  <si>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</si>
  <si>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</si>
  <si>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</si>
  <si>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</si>
  <si>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</si>
  <si>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</si>
  <si>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</si>
  <si>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</si>
  <si>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</si>
  <si>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</si>
  <si>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</si>
  <si>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</si>
  <si>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</si>
  <si>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</si>
  <si>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</si>
  <si>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</si>
  <si>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</si>
  <si>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</si>
  <si>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</si>
  <si>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</si>
  <si>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</si>
  <si>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</si>
  <si>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</si>
  <si>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</si>
  <si>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</si>
  <si>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</si>
  <si>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</si>
  <si>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</si>
  <si>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</si>
  <si>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</si>
  <si>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</si>
  <si>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</si>
  <si>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</si>
  <si>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</si>
  <si>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</si>
  <si>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</si>
  <si>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</si>
  <si>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</si>
  <si>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</si>
  <si>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</si>
  <si>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</si>
  <si>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</si>
  <si>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</si>
  <si>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</si>
  <si>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</si>
  <si>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</si>
  <si>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</si>
  <si>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</si>
  <si>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</si>
  <si>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</si>
  <si>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</si>
  <si>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</si>
  <si>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</si>
  <si>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</si>
  <si>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</si>
  <si>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</si>
  <si>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</si>
  <si>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</si>
  <si>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</si>
  <si>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</si>
  <si>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</si>
  <si>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</si>
  <si>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</si>
  <si>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</si>
  <si>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</si>
  <si>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</si>
  <si>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</si>
  <si>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</si>
  <si>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</si>
  <si>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</si>
  <si>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</si>
  <si>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</si>
  <si>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</si>
  <si>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</si>
  <si>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</si>
  <si>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</si>
  <si>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</si>
  <si>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</si>
  <si>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</si>
  <si>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</si>
  <si>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</si>
  <si>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</si>
  <si>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</si>
  <si>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</si>
  <si>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</si>
  <si>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</si>
  <si>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</si>
  <si>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</si>
  <si>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</si>
  <si>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</si>
  <si>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</si>
  <si>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</si>
  <si>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</si>
  <si>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</si>
  <si>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</si>
  <si>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</si>
  <si>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</si>
  <si>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</si>
  <si>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</si>
  <si>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</si>
  <si>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</si>
  <si>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</si>
  <si>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</si>
  <si>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</si>
  <si>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</si>
  <si>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</si>
  <si>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</si>
  <si>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</si>
  <si>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</si>
  <si>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</si>
  <si>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</si>
  <si>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</si>
  <si>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</si>
  <si>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</si>
  <si>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</si>
  <si>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</si>
  <si>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</si>
  <si>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</si>
  <si>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</si>
  <si>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</si>
  <si>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</si>
  <si>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</si>
  <si>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</si>
  <si>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</si>
  <si>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</si>
  <si>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</si>
  <si>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</si>
  <si>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</si>
  <si>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</si>
  <si>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</si>
  <si>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</si>
  <si>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</si>
  <si>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</si>
  <si>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</si>
  <si>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</si>
  <si>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</si>
  <si>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</si>
  <si>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</si>
  <si>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</si>
  <si>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</si>
  <si>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</si>
  <si>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</si>
  <si>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</si>
  <si>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</si>
  <si>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</si>
  <si>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</si>
  <si>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</si>
  <si>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</si>
  <si>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</si>
  <si>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</si>
  <si>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</si>
  <si>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</si>
  <si>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</si>
  <si>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</si>
  <si>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</si>
  <si>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</si>
  <si>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</si>
  <si>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</si>
  <si>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</si>
  <si>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</si>
  <si>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</si>
  <si>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</si>
  <si>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</si>
  <si>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</si>
  <si>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</si>
  <si>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</si>
  <si>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</si>
  <si>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</si>
  <si>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</si>
  <si>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</si>
  <si>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</si>
  <si>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</si>
  <si>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</si>
  <si>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</si>
  <si>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</si>
  <si>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</si>
  <si>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</si>
  <si>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</si>
  <si>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</si>
  <si>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</si>
  <si>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</si>
  <si>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</si>
  <si>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</si>
  <si>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</si>
  <si>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</si>
  <si>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</si>
  <si>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</si>
  <si>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</si>
  <si>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</si>
  <si>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</si>
  <si>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</si>
  <si>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</si>
  <si>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</si>
  <si>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</si>
  <si>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</si>
  <si>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</si>
  <si>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</si>
  <si>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</si>
  <si>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</si>
  <si>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</si>
  <si>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</si>
  <si>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</si>
  <si>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</si>
  <si>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</si>
  <si>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</si>
  <si>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</si>
  <si>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</si>
  <si>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</si>
  <si>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</si>
  <si>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</si>
  <si>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</si>
  <si>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</si>
  <si>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</si>
  <si>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</si>
  <si>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</si>
  <si>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</si>
  <si>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</si>
  <si>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</si>
  <si>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</si>
  <si>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</si>
  <si>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</si>
  <si>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</si>
  <si>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</si>
  <si>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</si>
  <si>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</si>
  <si>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</si>
  <si>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</si>
  <si>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</si>
  <si>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</si>
  <si>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</si>
  <si>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</si>
  <si>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</si>
  <si>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</si>
  <si>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</si>
  <si>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</si>
  <si>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</si>
  <si>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</si>
  <si>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</si>
  <si>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</si>
  <si>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</si>
  <si>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</si>
  <si>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</si>
  <si>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</si>
  <si>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</si>
  <si>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</si>
  <si>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</si>
  <si>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</si>
  <si>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</si>
  <si>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</si>
  <si>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</si>
  <si>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</si>
  <si>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</si>
  <si>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</si>
  <si>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</si>
  <si>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</si>
  <si>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</si>
  <si>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</si>
  <si>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</si>
  <si>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</si>
  <si>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</si>
  <si>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</si>
  <si>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</si>
  <si>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</si>
  <si>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</si>
  <si>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</si>
  <si>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</si>
  <si>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</si>
  <si>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</si>
  <si>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</si>
  <si>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</si>
  <si>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</si>
  <si>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</si>
  <si>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</si>
  <si>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</si>
  <si>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</si>
  <si>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</si>
  <si>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</si>
  <si>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</si>
  <si>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</si>
  <si>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</si>
  <si>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</si>
  <si>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</si>
  <si>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</si>
  <si>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</si>
  <si>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</si>
  <si>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</si>
  <si>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</si>
  <si>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</si>
  <si>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</si>
  <si>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</si>
  <si>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</si>
  <si>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</si>
  <si>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</si>
  <si>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</si>
  <si>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</si>
  <si>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</si>
  <si>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</si>
  <si>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</si>
  <si>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</si>
  <si>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</si>
  <si>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</si>
  <si>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</si>
  <si>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</si>
  <si>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</si>
  <si>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</si>
  <si>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</si>
  <si>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</si>
  <si>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</si>
  <si>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</si>
  <si>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</si>
  <si>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</si>
  <si>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</si>
  <si>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</si>
  <si>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</si>
  <si>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</si>
  <si>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</si>
  <si>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</si>
  <si>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</si>
  <si>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</si>
  <si>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</si>
  <si>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</si>
  <si>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</si>
  <si>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</si>
  <si>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</si>
  <si>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</si>
  <si>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</si>
  <si>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</si>
  <si>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</si>
  <si>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</si>
  <si>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</si>
  <si>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</si>
  <si>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</si>
  <si>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</si>
  <si>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</si>
  <si>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</si>
  <si>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</si>
  <si>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</si>
  <si>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</si>
  <si>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</si>
  <si>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</si>
  <si>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</si>
  <si>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</si>
  <si>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</si>
  <si>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</si>
  <si>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</si>
  <si>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</si>
  <si>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</si>
  <si>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</si>
  <si>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</si>
  <si>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</si>
  <si>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</si>
  <si>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</si>
  <si>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</si>
  <si>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</si>
  <si>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</si>
  <si>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</si>
  <si>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</si>
  <si>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</si>
  <si>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</si>
  <si>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</si>
  <si>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</si>
  <si>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</si>
  <si>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</si>
  <si>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</si>
  <si>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</si>
  <si>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</si>
  <si>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</si>
  <si>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</si>
  <si>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</si>
  <si>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</si>
  <si>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</si>
  <si>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</si>
  <si>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</si>
  <si>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</si>
  <si>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</si>
  <si>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</si>
  <si>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</si>
  <si>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</si>
  <si>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</si>
  <si>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</si>
  <si>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</si>
  <si>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</si>
  <si>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</si>
  <si>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</si>
  <si>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</si>
  <si>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</si>
  <si>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</si>
  <si>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</si>
  <si>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</si>
  <si>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</si>
  <si>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</si>
  <si>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</si>
  <si>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</si>
  <si>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</si>
  <si>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</si>
  <si>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</si>
  <si>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</si>
  <si>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</si>
  <si>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</si>
  <si>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</si>
  <si>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</si>
  <si>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</si>
  <si>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</si>
  <si>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</si>
  <si>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</si>
  <si>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</si>
  <si>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</si>
  <si>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</si>
  <si>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</si>
  <si>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</si>
  <si>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</si>
  <si>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</si>
  <si>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</si>
  <si>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</si>
  <si>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</si>
  <si>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</si>
  <si>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</si>
  <si>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</si>
  <si>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</si>
  <si>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</si>
  <si>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</si>
  <si>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</si>
  <si>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</si>
  <si>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</si>
  <si>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</si>
  <si>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</si>
  <si>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</si>
  <si>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</si>
  <si>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</si>
  <si>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</si>
  <si>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</si>
  <si>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</si>
  <si>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</si>
  <si>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</si>
  <si>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</si>
  <si>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</si>
  <si>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</si>
  <si>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</si>
  <si>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</si>
  <si>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</si>
  <si>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</si>
  <si>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</si>
  <si>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</si>
  <si>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</si>
  <si>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</si>
  <si>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</si>
  <si>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</si>
  <si>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</si>
  <si>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</si>
  <si>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</si>
  <si>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</si>
  <si>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</si>
  <si>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</si>
  <si>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</si>
  <si>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</si>
  <si>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</si>
  <si>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</si>
  <si>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</si>
  <si>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</si>
  <si>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</si>
  <si>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</si>
  <si>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</si>
  <si>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</si>
  <si>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</si>
  <si>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</si>
  <si>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</si>
  <si>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</si>
  <si>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</si>
  <si>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</si>
  <si>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</si>
  <si>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</si>
  <si>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</si>
  <si>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</si>
  <si>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</si>
  <si>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</si>
  <si>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</si>
  <si>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</si>
  <si>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</si>
  <si>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</si>
  <si>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</si>
  <si>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</si>
  <si>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</si>
  <si>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</si>
  <si>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</si>
  <si>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</si>
  <si>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</si>
  <si>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</si>
  <si>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</si>
  <si>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</si>
  <si>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</si>
  <si>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</si>
  <si>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</si>
  <si>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</si>
  <si>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</si>
  <si>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</si>
  <si>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</si>
  <si>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</si>
  <si>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</si>
  <si>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</si>
  <si>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</si>
  <si>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</si>
  <si>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</si>
  <si>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</si>
  <si>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</si>
  <si>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</si>
  <si>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</si>
  <si>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</si>
  <si>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</si>
  <si>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</si>
  <si>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</si>
  <si>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</si>
  <si>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</si>
  <si>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</si>
  <si>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</si>
  <si>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</si>
  <si>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</si>
  <si>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</si>
  <si>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</si>
  <si>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</si>
  <si>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</si>
  <si>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</si>
  <si>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</si>
  <si>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</si>
  <si>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</si>
  <si>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</si>
  <si>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</si>
  <si>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</si>
  <si>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</si>
  <si>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</si>
  <si>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</si>
  <si>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</si>
  <si>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</si>
  <si>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</si>
  <si>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</si>
  <si>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</si>
  <si>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</si>
  <si>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</si>
  <si>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</si>
  <si>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</si>
  <si>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</si>
  <si>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</si>
  <si>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</si>
  <si>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</si>
  <si>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</si>
  <si>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</si>
  <si>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</si>
  <si>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</si>
  <si>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</si>
  <si>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</si>
  <si>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</si>
  <si>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</si>
  <si>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</si>
  <si>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</si>
  <si>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</si>
  <si>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</si>
  <si>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</si>
  <si>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</si>
  <si>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</si>
  <si>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</si>
  <si>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</si>
  <si>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</si>
  <si>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</si>
  <si>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</si>
  <si>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</si>
  <si>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</si>
  <si>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</si>
  <si>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</si>
  <si>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</si>
  <si>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</si>
  <si>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</si>
  <si>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</si>
  <si>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</si>
  <si>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</si>
  <si>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</si>
  <si>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</si>
  <si>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</si>
  <si>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</si>
  <si>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</si>
  <si>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</si>
  <si>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</si>
  <si>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</si>
  <si>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</si>
  <si>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</si>
  <si>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</si>
  <si>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</si>
  <si>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</si>
  <si>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</si>
  <si>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</si>
  <si>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</si>
  <si>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</si>
  <si>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</si>
  <si>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</si>
  <si>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</si>
  <si>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</si>
  <si>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</si>
  <si>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</si>
  <si>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</si>
  <si>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</si>
  <si>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</si>
  <si>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</si>
  <si>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</si>
  <si>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</si>
  <si>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</si>
  <si>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</si>
  <si>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</si>
  <si>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</si>
  <si>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</si>
  <si>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</si>
  <si>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</si>
  <si>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</si>
  <si>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</si>
  <si>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</si>
  <si>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</si>
  <si>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</si>
  <si>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</si>
  <si>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</si>
  <si>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</si>
  <si>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</si>
  <si>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</si>
  <si>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</si>
  <si>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</si>
  <si>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</si>
  <si>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</si>
  <si>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</si>
  <si>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</si>
  <si>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</si>
  <si>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</si>
  <si>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</si>
  <si>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</si>
  <si>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</si>
  <si>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</si>
  <si>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</si>
  <si>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</si>
  <si>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</si>
  <si>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</si>
  <si>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</si>
  <si>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</si>
  <si>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</si>
  <si>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</si>
  <si>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</si>
  <si>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</si>
  <si>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</si>
  <si>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</si>
  <si>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</si>
  <si>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</si>
  <si>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</si>
  <si>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</si>
  <si>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</si>
  <si>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</si>
  <si>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</si>
  <si>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</si>
  <si>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</si>
  <si>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</si>
  <si>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</si>
  <si>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</si>
  <si>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</si>
  <si>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</si>
  <si>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</si>
  <si>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</si>
  <si>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</si>
  <si>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</si>
  <si>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</si>
  <si>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</si>
  <si>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</si>
  <si>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</si>
  <si>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</si>
  <si>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</si>
  <si>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</si>
  <si>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</si>
  <si>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</si>
  <si>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</si>
  <si>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</si>
  <si>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</si>
  <si>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</si>
  <si>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</si>
  <si>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</si>
  <si>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</si>
  <si>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</si>
  <si>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</si>
  <si>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</si>
  <si>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</si>
  <si>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</si>
  <si>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</si>
  <si>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</si>
  <si>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</si>
  <si>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</si>
  <si>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</si>
  <si>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</si>
  <si>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</si>
  <si>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</si>
  <si>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</si>
  <si>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</si>
  <si>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</si>
  <si>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</si>
  <si>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</si>
  <si>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</si>
  <si>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</si>
  <si>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</si>
  <si>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</si>
  <si>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</si>
  <si>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</si>
  <si>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</si>
  <si>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</si>
  <si>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</si>
  <si>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</si>
  <si>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</si>
  <si>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</si>
  <si>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</si>
  <si>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</si>
  <si>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</si>
  <si>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</si>
  <si>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</si>
  <si>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</si>
  <si>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</si>
  <si>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</si>
  <si>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</si>
  <si>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</si>
  <si>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</si>
  <si>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</si>
  <si>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</si>
  <si>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</si>
  <si>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</si>
  <si>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</si>
  <si>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</si>
  <si>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</si>
  <si>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</si>
  <si>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</si>
  <si>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</si>
  <si>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</si>
  <si>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</si>
  <si>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</si>
  <si>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</si>
  <si>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</si>
  <si>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</si>
  <si>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</si>
  <si>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</si>
  <si>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</si>
  <si>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</si>
  <si>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</si>
  <si>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</si>
  <si>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</si>
  <si>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</si>
  <si>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</si>
  <si>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</si>
  <si>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</si>
  <si>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</si>
  <si>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</si>
  <si>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</si>
  <si>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</si>
  <si>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</si>
  <si>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</si>
  <si>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</si>
  <si>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</si>
  <si>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</si>
  <si>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</si>
  <si>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</si>
  <si>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</si>
  <si>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</si>
  <si>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</si>
  <si>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</si>
  <si>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</si>
  <si>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</si>
  <si>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</si>
  <si>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</si>
  <si>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</si>
  <si>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</si>
  <si>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</si>
  <si>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</si>
  <si>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</si>
  <si>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</si>
  <si>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</si>
  <si>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</si>
  <si>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</si>
  <si>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</si>
  <si>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</si>
  <si>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</si>
  <si>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</si>
  <si>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</si>
  <si>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</si>
  <si>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</si>
  <si>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</si>
  <si>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</si>
  <si>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</si>
  <si>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</si>
  <si>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</si>
  <si>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</si>
  <si>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</si>
  <si>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</si>
  <si>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</si>
  <si>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</si>
  <si>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</si>
  <si>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</si>
  <si>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</si>
  <si>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</si>
  <si>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</si>
  <si>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</si>
  <si>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</si>
  <si>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</si>
  <si>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</si>
  <si>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</si>
  <si>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</si>
  <si>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</si>
  <si>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</si>
  <si>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</si>
  <si>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</si>
  <si>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</si>
  <si>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</si>
  <si>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</si>
  <si>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</si>
  <si>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</si>
  <si>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</si>
  <si>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</si>
  <si>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</si>
  <si>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</si>
  <si>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</si>
  <si>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</si>
  <si>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</si>
  <si>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</si>
  <si>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</si>
  <si>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</si>
  <si>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</si>
  <si>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</si>
  <si>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</si>
  <si>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</si>
  <si>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</si>
  <si>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</si>
  <si>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</si>
  <si>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</si>
  <si>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</si>
  <si>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</si>
  <si>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</si>
  <si>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</si>
  <si>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</si>
  <si>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</si>
  <si>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</si>
  <si>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</si>
  <si>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</si>
  <si>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</si>
  <si>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</si>
  <si>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</si>
  <si>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</si>
  <si>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</si>
  <si>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</si>
  <si>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</si>
  <si>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</si>
  <si>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</si>
  <si>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</si>
  <si>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</si>
  <si>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</si>
  <si>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</si>
  <si>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</si>
  <si>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</si>
  <si>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</si>
  <si>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</si>
  <si>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</si>
  <si>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</si>
  <si>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</si>
  <si>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</si>
  <si>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</si>
  <si>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</si>
  <si>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</si>
  <si>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</si>
  <si>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</si>
  <si>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</si>
  <si>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</si>
  <si>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</si>
  <si>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</si>
  <si>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</si>
  <si>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</si>
  <si>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</si>
  <si>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</si>
  <si>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</si>
  <si>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</si>
  <si>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</si>
  <si>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</si>
  <si>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</si>
  <si>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</si>
  <si>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</si>
  <si>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</si>
  <si>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</si>
  <si>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</si>
  <si>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</si>
  <si>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</si>
  <si>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</si>
  <si>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</si>
  <si>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</si>
  <si>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</si>
  <si>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</si>
  <si>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</si>
  <si>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</si>
  <si>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</si>
  <si>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</si>
  <si>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</si>
  <si>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</si>
  <si>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</si>
  <si>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</si>
  <si>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</si>
  <si>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</si>
  <si>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</si>
  <si>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</si>
  <si>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</si>
  <si>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</si>
  <si>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</si>
  <si>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</si>
  <si>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</si>
  <si>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</si>
  <si>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</si>
  <si>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</si>
  <si>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</si>
  <si>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</si>
  <si>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</si>
  <si>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</si>
  <si>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</si>
  <si>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</si>
  <si>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</si>
  <si>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</si>
  <si>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</si>
  <si>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</si>
  <si>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</si>
  <si>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</si>
  <si>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</si>
  <si>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</si>
  <si>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</si>
  <si>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</si>
  <si>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</si>
  <si>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</si>
  <si>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</si>
  <si>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</si>
  <si>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</si>
  <si>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</si>
  <si>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</si>
  <si>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</si>
  <si>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</si>
  <si>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</si>
  <si>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</si>
  <si>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</si>
  <si>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</si>
  <si>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</si>
  <si>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</si>
  <si>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</si>
  <si>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</si>
  <si>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</si>
  <si>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</si>
  <si>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</si>
  <si>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</si>
  <si>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</si>
  <si>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</si>
  <si>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</si>
  <si>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</si>
  <si>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</si>
  <si>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</si>
  <si>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</si>
  <si>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</si>
  <si>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</si>
  <si>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</si>
  <si>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</si>
  <si>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</si>
  <si>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</si>
  <si>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</si>
  <si>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</si>
  <si>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</si>
  <si>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</si>
  <si>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</si>
  <si>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</si>
  <si>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</si>
  <si>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</si>
  <si>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</si>
  <si>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</si>
  <si>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</si>
  <si>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</si>
  <si>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</si>
  <si>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</si>
  <si>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</si>
  <si>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</si>
  <si>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</si>
  <si>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</si>
  <si>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</si>
  <si>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</si>
  <si>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</si>
  <si>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</si>
  <si>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</si>
  <si>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</si>
  <si>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</si>
  <si>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</si>
  <si>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</si>
  <si>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</si>
  <si>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</si>
  <si>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</si>
  <si>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</si>
  <si>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</si>
  <si>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</si>
  <si>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</si>
  <si>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</si>
  <si>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</si>
  <si>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</si>
  <si>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</si>
  <si>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</si>
  <si>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</si>
  <si>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</si>
  <si>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</si>
  <si>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</si>
  <si>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</si>
  <si>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</si>
  <si>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</si>
  <si>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</si>
  <si>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</si>
  <si>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</si>
  <si>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</si>
  <si>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</si>
  <si>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</si>
  <si>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</si>
  <si>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</si>
  <si>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</si>
  <si>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</si>
  <si>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</si>
  <si>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</si>
  <si>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</si>
  <si>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</si>
  <si>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</si>
  <si>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</si>
  <si>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</si>
  <si>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</si>
  <si>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</si>
  <si>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</si>
  <si>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</si>
  <si>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</si>
  <si>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</si>
  <si>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</si>
  <si>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</si>
  <si>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</si>
  <si>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</si>
  <si>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</si>
  <si>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</si>
  <si>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</si>
  <si>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</si>
  <si>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</si>
  <si>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</si>
  <si>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</si>
  <si>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</si>
  <si>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</si>
  <si>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</si>
  <si>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</si>
  <si>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</si>
  <si>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</si>
  <si>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</si>
  <si>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</si>
  <si>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</si>
  <si>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</si>
  <si>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</si>
  <si>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</si>
  <si>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</si>
  <si>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</si>
  <si>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</si>
  <si>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</si>
  <si>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</si>
  <si>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</si>
  <si>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</si>
  <si>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</si>
  <si>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</si>
  <si>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</si>
  <si>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</si>
  <si>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</si>
  <si>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</si>
  <si>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</si>
  <si>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</si>
  <si>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</si>
  <si>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</si>
  <si>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</si>
  <si>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</si>
  <si>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</si>
  <si>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</si>
  <si>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</si>
  <si>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</si>
  <si>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</si>
  <si>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</si>
  <si>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</si>
  <si>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</si>
  <si>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</si>
  <si>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</si>
  <si>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</si>
  <si>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</si>
  <si>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</si>
  <si>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</si>
  <si>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</si>
  <si>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</si>
  <si>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</si>
  <si>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</si>
  <si>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</si>
  <si>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</si>
  <si>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</si>
  <si>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</si>
  <si>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</si>
  <si>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</si>
  <si>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</si>
  <si>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</si>
  <si>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</si>
  <si>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</si>
  <si>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</si>
  <si>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</si>
  <si>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</si>
  <si>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</si>
  <si>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</si>
  <si>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</si>
  <si>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</si>
  <si>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</si>
  <si>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</si>
  <si>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</si>
  <si>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</si>
  <si>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</si>
  <si>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</si>
  <si>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</si>
  <si>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</si>
  <si>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</si>
  <si>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</si>
  <si>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</si>
  <si>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</si>
  <si>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</si>
  <si>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</si>
  <si>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</si>
  <si>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</si>
  <si>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</si>
  <si>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</si>
  <si>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</si>
  <si>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</si>
  <si>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</si>
  <si>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</si>
  <si>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</si>
  <si>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</si>
  <si>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</si>
  <si>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</si>
  <si>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</si>
  <si>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</si>
  <si>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</si>
  <si>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</si>
  <si>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</si>
  <si>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</si>
  <si>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</si>
  <si>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</si>
  <si>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</si>
  <si>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</si>
  <si>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</si>
  <si>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</si>
  <si>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</si>
  <si>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</si>
  <si>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</si>
  <si>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</si>
  <si>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</si>
  <si>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</si>
  <si>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</si>
  <si>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</si>
  <si>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</si>
  <si>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</si>
  <si>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</si>
  <si>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</si>
  <si>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</si>
  <si>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</si>
  <si>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</si>
  <si>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</si>
  <si>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</si>
  <si>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</si>
  <si>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</si>
  <si>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</si>
  <si>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</si>
  <si>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</si>
  <si>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</si>
  <si>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</si>
  <si>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</si>
  <si>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</si>
  <si>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</si>
  <si>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</si>
  <si>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</si>
  <si>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</si>
  <si>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</si>
  <si>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</si>
  <si>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</si>
  <si>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</si>
  <si>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</si>
  <si>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</si>
  <si>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</si>
  <si>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</si>
  <si>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</si>
  <si>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</si>
  <si>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</si>
  <si>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</si>
  <si>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</si>
  <si>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</si>
  <si>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</si>
  <si>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</si>
  <si>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</si>
  <si>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</si>
  <si>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</si>
  <si>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</si>
  <si>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</si>
  <si>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</si>
  <si>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</si>
  <si>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</si>
  <si>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</si>
  <si>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</si>
  <si>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</si>
  <si>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</si>
  <si>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</si>
  <si>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</si>
  <si>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</si>
  <si>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</si>
  <si>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</si>
  <si>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</si>
  <si>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</si>
  <si>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</si>
  <si>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</si>
  <si>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</si>
  <si>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</si>
  <si>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</si>
  <si>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</si>
  <si>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</si>
  <si>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</si>
  <si>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</si>
  <si>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</si>
  <si>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</si>
  <si>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</si>
  <si>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</si>
  <si>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</si>
  <si>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</si>
  <si>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</si>
  <si>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</si>
  <si>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</si>
  <si>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</si>
  <si>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</si>
  <si>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</si>
  <si>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</si>
  <si>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</si>
  <si>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</si>
  <si>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</si>
  <si>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</si>
  <si>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</si>
  <si>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</si>
  <si>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</si>
  <si>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</si>
  <si>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</si>
  <si>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</si>
  <si>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</si>
  <si>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</si>
  <si>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</si>
  <si>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</si>
  <si>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</si>
  <si>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</si>
  <si>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</si>
  <si>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</si>
  <si>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</si>
  <si>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</si>
  <si>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</si>
  <si>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</si>
  <si>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</si>
  <si>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</si>
  <si>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</si>
  <si>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</si>
  <si>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</si>
  <si>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</si>
  <si>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</si>
  <si>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</si>
  <si>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</si>
  <si>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</si>
  <si>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</si>
  <si>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</si>
  <si>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</si>
  <si>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</si>
  <si>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</si>
  <si>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</si>
  <si>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</si>
  <si>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</si>
  <si>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</si>
  <si>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</si>
  <si>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</si>
  <si>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</si>
  <si>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</si>
  <si>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</si>
  <si>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</si>
  <si>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</si>
  <si>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</si>
  <si>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</si>
  <si>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</si>
  <si>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</si>
  <si>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</si>
  <si>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</si>
  <si>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</si>
  <si>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</si>
  <si>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</si>
  <si>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</si>
  <si>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</si>
  <si>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</si>
  <si>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</si>
  <si>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</si>
  <si>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</si>
  <si>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</si>
  <si>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</si>
  <si>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</si>
  <si>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</si>
  <si>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</si>
  <si>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</si>
  <si>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</si>
  <si>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</si>
  <si>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</si>
  <si>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</si>
  <si>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</si>
  <si>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</si>
  <si>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</si>
  <si>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</si>
  <si>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</si>
  <si>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</si>
  <si>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</si>
  <si>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</si>
  <si>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</si>
  <si>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</si>
  <si>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</si>
  <si>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</si>
  <si>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</si>
  <si>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</si>
  <si>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</si>
  <si>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</si>
  <si>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</si>
  <si>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</si>
  <si>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</si>
  <si>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</si>
  <si>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</si>
  <si>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</si>
  <si>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</si>
  <si>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</si>
  <si>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</si>
  <si>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</si>
  <si>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</si>
  <si>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</si>
  <si>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</si>
  <si>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</si>
  <si>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</si>
  <si>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</si>
  <si>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</si>
  <si>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</si>
  <si>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</si>
  <si>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</si>
  <si>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</si>
  <si>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</si>
  <si>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</si>
  <si>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</si>
  <si>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</si>
  <si>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</si>
  <si>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</si>
  <si>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</si>
  <si>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</si>
  <si>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</si>
  <si>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</si>
  <si>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</si>
  <si>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</si>
  <si>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</si>
  <si>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</si>
  <si>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</si>
  <si>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</si>
  <si>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</si>
  <si>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</si>
  <si>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</si>
  <si>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</si>
  <si>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</si>
  <si>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</si>
  <si>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</si>
  <si>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</si>
  <si>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</si>
  <si>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</si>
  <si>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</si>
  <si>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</si>
  <si>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</si>
  <si>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</si>
  <si>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</si>
  <si>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</si>
  <si>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</si>
  <si>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</si>
  <si>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</si>
  <si>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</si>
  <si>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</si>
  <si>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</si>
  <si>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</si>
  <si>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</si>
  <si>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</si>
  <si>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</si>
  <si>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</si>
  <si>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</si>
  <si>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</si>
  <si>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</si>
  <si>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</si>
  <si>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</si>
  <si>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</si>
  <si>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</si>
  <si>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</si>
  <si>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</si>
  <si>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</si>
  <si>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</si>
  <si>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</si>
  <si>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</si>
  <si>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</si>
  <si>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</si>
  <si>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</si>
  <si>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</si>
  <si>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</si>
  <si>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</si>
  <si>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</si>
  <si>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</si>
  <si>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</si>
  <si>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</si>
  <si>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</si>
  <si>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</si>
  <si>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</si>
  <si>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</si>
  <si>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</si>
  <si>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</si>
  <si>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</si>
  <si>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</si>
  <si>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</si>
  <si>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</si>
  <si>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</si>
  <si>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</si>
  <si>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</si>
  <si>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</si>
  <si>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</si>
  <si>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</si>
  <si>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</si>
  <si>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</si>
  <si>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</si>
  <si>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</si>
  <si>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</si>
  <si>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</si>
  <si>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</si>
  <si>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</si>
  <si>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</si>
  <si>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</si>
  <si>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</si>
  <si>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</si>
  <si>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</si>
  <si>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</si>
  <si>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</si>
  <si>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</si>
  <si>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</si>
  <si>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</si>
  <si>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</si>
  <si>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</si>
  <si>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</si>
  <si>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</si>
  <si>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</si>
  <si>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</si>
  <si>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</si>
  <si>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</si>
  <si>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</si>
  <si>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</si>
  <si>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</si>
  <si>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</si>
  <si>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</si>
  <si>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</si>
  <si>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</si>
  <si>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</si>
  <si>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</si>
  <si>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</si>
  <si>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</si>
  <si>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</si>
  <si>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</si>
  <si>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</si>
  <si>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</si>
  <si>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</si>
  <si>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</si>
  <si>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</si>
  <si>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</si>
  <si>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</si>
  <si>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</si>
  <si>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</si>
  <si>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</si>
  <si>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</si>
  <si>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</si>
  <si>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</si>
  <si>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</si>
  <si>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</si>
  <si>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</si>
  <si>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</si>
  <si>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</si>
  <si>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</si>
  <si>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</si>
  <si>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</si>
  <si>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</si>
  <si>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</si>
  <si>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</si>
  <si>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</si>
  <si>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</si>
  <si>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</si>
  <si>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</si>
  <si>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</si>
  <si>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</si>
  <si>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</si>
  <si>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</si>
  <si>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</si>
  <si>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</si>
  <si>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</si>
  <si>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</si>
  <si>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</si>
  <si>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</si>
  <si>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</si>
  <si>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</si>
  <si>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</si>
  <si>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</si>
  <si>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</si>
  <si>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</si>
  <si>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</si>
  <si>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</si>
  <si>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</si>
  <si>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</si>
  <si>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</si>
  <si>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</si>
  <si>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</si>
  <si>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</si>
  <si>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</si>
  <si>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</si>
  <si>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</si>
  <si>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</si>
  <si>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</si>
  <si>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</si>
  <si>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</si>
  <si>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</si>
  <si>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</si>
  <si>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</si>
  <si>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</si>
  <si>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</si>
  <si>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</si>
  <si>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</si>
  <si>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</si>
  <si>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</si>
  <si>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</si>
  <si>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</si>
  <si>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</si>
  <si>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</si>
  <si>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</si>
  <si>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</si>
  <si>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</si>
  <si>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</si>
  <si>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</si>
  <si>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</si>
  <si>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</si>
  <si>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</si>
  <si>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</si>
  <si>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</si>
  <si>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</si>
  <si>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</si>
  <si>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</si>
  <si>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</si>
  <si>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</si>
  <si>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</si>
  <si>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</si>
  <si>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</si>
  <si>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</si>
  <si>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</si>
  <si>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</si>
  <si>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</si>
  <si>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</si>
  <si>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</si>
  <si>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</si>
  <si>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</si>
  <si>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</si>
  <si>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</si>
  <si>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</si>
  <si>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</si>
  <si>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</si>
  <si>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</si>
  <si>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</si>
  <si>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</si>
  <si>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</si>
  <si>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</si>
  <si>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</si>
  <si>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</si>
  <si>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</si>
  <si>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</si>
  <si>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</si>
  <si>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</si>
  <si>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</si>
  <si>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</si>
  <si>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</si>
  <si>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</si>
  <si>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</si>
  <si>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</si>
  <si>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</si>
  <si>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</si>
  <si>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</si>
  <si>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</si>
  <si>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</si>
  <si>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</si>
  <si>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</si>
  <si>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</si>
  <si>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</si>
  <si>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</si>
  <si>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</si>
  <si>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</si>
  <si>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</si>
  <si>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</si>
  <si>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</si>
  <si>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</si>
  <si>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</si>
  <si>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</si>
  <si>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</si>
  <si>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</si>
  <si>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</si>
  <si>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</si>
  <si>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</si>
  <si>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</si>
  <si>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</si>
  <si>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</si>
  <si>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</si>
  <si>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</si>
  <si>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</si>
  <si>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</si>
  <si>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</si>
  <si>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</si>
  <si>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</si>
  <si>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</si>
  <si>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</si>
  <si>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</si>
  <si>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</si>
  <si>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</si>
  <si>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</si>
  <si>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</si>
  <si>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</si>
  <si>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</si>
  <si>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</si>
  <si>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</si>
  <si>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</si>
  <si>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</si>
  <si>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</si>
  <si>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</si>
  <si>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</si>
  <si>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</si>
  <si>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</si>
  <si>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</si>
  <si>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</si>
  <si>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</si>
  <si>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</si>
  <si>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</si>
  <si>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</si>
  <si>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</si>
  <si>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</si>
  <si>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</si>
  <si>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</si>
  <si>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</si>
  <si>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</si>
  <si>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</si>
  <si>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</si>
  <si>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</si>
  <si>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</si>
  <si>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</si>
  <si>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</si>
  <si>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</si>
  <si>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</si>
  <si>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</si>
  <si>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</si>
  <si>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</si>
  <si>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</si>
  <si>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</si>
  <si>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</si>
  <si>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</si>
  <si>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</si>
  <si>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</si>
  <si>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</si>
  <si>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</si>
  <si>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</si>
  <si>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</si>
  <si>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</si>
  <si>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</si>
  <si>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</si>
  <si>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</si>
  <si>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</si>
  <si>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</si>
  <si>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</si>
  <si>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</si>
  <si>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</si>
  <si>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</si>
  <si>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</si>
  <si>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</si>
  <si>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</si>
  <si>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</si>
  <si>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</si>
  <si>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</si>
  <si>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</si>
  <si>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</si>
  <si>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</si>
  <si>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</si>
  <si>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</si>
  <si>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</si>
  <si>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</si>
  <si>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</si>
  <si>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</si>
  <si>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</si>
  <si>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</si>
  <si>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</si>
  <si>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</si>
  <si>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</si>
  <si>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</si>
  <si>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</si>
  <si>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</si>
  <si>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</si>
  <si>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</si>
  <si>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</si>
  <si>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</si>
  <si>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</si>
  <si>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</si>
  <si>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</si>
  <si>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</si>
  <si>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</si>
  <si>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</si>
  <si>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</si>
  <si>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</si>
  <si>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</si>
  <si>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</si>
  <si>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</si>
  <si>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</si>
  <si>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</si>
  <si>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</si>
  <si>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</si>
  <si>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</si>
  <si>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</si>
  <si>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</si>
  <si>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</si>
  <si>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</si>
  <si>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</si>
  <si>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</si>
  <si>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</si>
  <si>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</si>
  <si>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</si>
  <si>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</si>
  <si>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</si>
  <si>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</si>
  <si>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</si>
  <si>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</si>
  <si>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</si>
  <si>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</si>
  <si>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</si>
  <si>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</si>
  <si>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</si>
  <si>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</si>
  <si>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</si>
  <si>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</si>
  <si>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</si>
  <si>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</si>
  <si>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</si>
  <si>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</si>
  <si>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</si>
  <si>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</si>
  <si>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</si>
  <si>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</si>
  <si>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</si>
  <si>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</si>
  <si>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</si>
  <si>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</si>
  <si>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</si>
  <si>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</si>
  <si>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</si>
  <si>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</si>
  <si>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</si>
  <si>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</si>
  <si>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</si>
  <si>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</si>
  <si>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</si>
  <si>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</si>
  <si>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</si>
  <si>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</si>
  <si>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</si>
  <si>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</si>
  <si>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</si>
  <si>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</si>
  <si>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</si>
  <si>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</si>
  <si>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</si>
  <si>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</si>
  <si>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</si>
  <si>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</si>
  <si>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</si>
  <si>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</si>
  <si>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</si>
  <si>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</si>
  <si>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</si>
  <si>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</si>
  <si>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</si>
  <si>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</si>
  <si>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</si>
  <si>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</si>
  <si>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</si>
  <si>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</si>
  <si>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</si>
  <si>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</si>
  <si>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</si>
  <si>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</si>
  <si>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</si>
  <si>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</si>
  <si>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</si>
  <si>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</si>
  <si>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</si>
  <si>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</si>
  <si>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</si>
  <si>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</si>
  <si>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</si>
  <si>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</si>
  <si>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</si>
  <si>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</si>
  <si>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</si>
  <si>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</si>
  <si>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</si>
  <si>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</si>
  <si>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</si>
  <si>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</si>
  <si>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</si>
  <si>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</si>
  <si>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</si>
  <si>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</si>
  <si>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</si>
  <si>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</si>
  <si>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</si>
  <si>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</si>
  <si>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</si>
  <si>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</si>
  <si>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</si>
  <si>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</si>
  <si>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</si>
  <si>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</si>
  <si>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</si>
  <si>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</si>
  <si>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</si>
  <si>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</si>
  <si>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</si>
  <si>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</si>
  <si>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</si>
  <si>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</si>
  <si>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</si>
  <si>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</si>
  <si>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</si>
  <si>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</si>
  <si>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</si>
  <si>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</si>
  <si>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</si>
  <si>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</si>
  <si>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</si>
  <si>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</si>
  <si>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</si>
  <si>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</si>
  <si>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</si>
  <si>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</si>
  <si>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</si>
  <si>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</si>
  <si>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</si>
  <si>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</si>
  <si>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</si>
  <si>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</si>
  <si>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</si>
  <si>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</si>
  <si>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</si>
  <si>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</si>
  <si>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</si>
  <si>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</si>
  <si>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</si>
  <si>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</si>
  <si>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</si>
  <si>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</si>
  <si>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</si>
  <si>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</si>
  <si>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</si>
  <si>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</si>
  <si>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</si>
  <si>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</si>
  <si>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</si>
  <si>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</si>
  <si>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</si>
  <si>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</si>
  <si>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</si>
  <si>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</si>
  <si>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</si>
  <si>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</si>
  <si>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</si>
  <si>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</si>
  <si>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</si>
  <si>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</si>
  <si>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</si>
  <si>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</si>
  <si>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</si>
  <si>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</si>
  <si>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</si>
  <si>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</si>
  <si>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</si>
  <si>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</si>
  <si>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</si>
  <si>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</si>
  <si>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</si>
  <si>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</si>
  <si>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</si>
  <si>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</si>
  <si>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</si>
  <si>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</si>
  <si>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</si>
  <si>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</si>
  <si>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</si>
  <si>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</si>
  <si>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</si>
  <si>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</si>
  <si>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</si>
  <si>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</si>
  <si>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</si>
  <si>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</si>
  <si>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</si>
  <si>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</si>
  <si>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</si>
  <si>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</si>
  <si>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</si>
  <si>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</si>
  <si>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</si>
  <si>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</si>
  <si>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</si>
  <si>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</si>
  <si>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</si>
  <si>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</si>
  <si>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</si>
  <si>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</si>
  <si>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</si>
  <si>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</si>
  <si>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</si>
  <si>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</si>
  <si>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</si>
  <si>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</si>
  <si>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</si>
  <si>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</si>
  <si>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</si>
  <si>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</si>
  <si>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</si>
  <si>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</si>
  <si>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</si>
  <si>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</si>
  <si>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</si>
  <si>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</si>
  <si>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</si>
  <si>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</si>
  <si>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</si>
  <si>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</si>
  <si>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</si>
  <si>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</si>
  <si>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</si>
  <si>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</si>
  <si>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</si>
  <si>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</si>
  <si>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</si>
  <si>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</si>
  <si>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</si>
  <si>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</si>
  <si>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</si>
  <si>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</si>
  <si>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</si>
  <si>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</si>
  <si>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</si>
  <si>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</si>
  <si>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</si>
  <si>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</si>
  <si>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</si>
  <si>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</si>
  <si>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</si>
  <si>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</si>
  <si>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</si>
  <si>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</si>
  <si>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</si>
  <si>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</si>
  <si>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</si>
  <si>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</si>
  <si>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</si>
  <si>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</si>
  <si>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</si>
  <si>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</si>
  <si>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</si>
  <si>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</si>
  <si>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</si>
  <si>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</si>
  <si>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</si>
  <si>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</si>
  <si>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</si>
  <si>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</si>
  <si>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</si>
  <si>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</si>
  <si>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</si>
  <si>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</si>
  <si>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</si>
  <si>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</si>
  <si>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</si>
  <si>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</si>
  <si>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</si>
  <si>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</si>
  <si>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</si>
  <si>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</si>
  <si>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</si>
  <si>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</si>
  <si>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</si>
  <si>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</si>
  <si>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</si>
  <si>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</si>
  <si>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</si>
  <si>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</si>
  <si>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</si>
  <si>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</si>
  <si>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</si>
  <si>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</si>
  <si>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</si>
  <si>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</si>
  <si>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</si>
  <si>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</si>
  <si>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</si>
  <si>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</si>
  <si>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</si>
  <si>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</si>
  <si>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</si>
  <si>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</si>
  <si>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</si>
  <si>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</si>
  <si>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</si>
  <si>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</si>
  <si>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</si>
  <si>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</si>
  <si>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</si>
  <si>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</si>
  <si>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</si>
  <si>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</si>
  <si>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</si>
  <si>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</si>
  <si>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</si>
  <si>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</si>
  <si>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</si>
  <si>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</si>
  <si>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</si>
  <si>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</si>
  <si>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</si>
  <si>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</si>
  <si>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</si>
  <si>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</si>
  <si>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</si>
  <si>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</si>
  <si>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</si>
  <si>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</si>
  <si>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</si>
  <si>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</si>
  <si>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</si>
  <si>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</si>
  <si>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</si>
  <si>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</si>
  <si>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</si>
  <si>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</si>
  <si>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</si>
  <si>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</si>
  <si>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</si>
  <si>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</si>
  <si>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</si>
  <si>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</si>
  <si>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</si>
  <si>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</si>
  <si>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</si>
  <si>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</si>
  <si>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</si>
  <si>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</si>
  <si>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</si>
  <si>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</si>
  <si>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</si>
  <si>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</si>
  <si>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</si>
  <si>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</si>
  <si>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</si>
  <si>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</si>
  <si>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</si>
  <si>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</si>
  <si>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</si>
  <si>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</si>
  <si>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</si>
  <si>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</si>
  <si>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</si>
  <si>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</si>
  <si>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</si>
  <si>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</si>
  <si>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</si>
  <si>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</si>
  <si>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</si>
  <si>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</si>
  <si>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</si>
  <si>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</si>
  <si>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</si>
  <si>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</si>
  <si>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</si>
  <si>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</si>
  <si>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</si>
  <si>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</si>
  <si>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</si>
  <si>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</si>
  <si>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</si>
  <si>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</si>
  <si>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</si>
  <si>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</si>
  <si>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</si>
  <si>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</si>
  <si>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</si>
  <si>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</si>
  <si>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</si>
  <si>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</si>
  <si>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</si>
  <si>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</si>
  <si>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</si>
  <si>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</si>
  <si>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</si>
  <si>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</si>
  <si>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</si>
  <si>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</si>
  <si>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</si>
  <si>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</si>
  <si>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</si>
  <si>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</si>
  <si>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</si>
  <si>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</si>
  <si>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</si>
  <si>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</si>
  <si>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</si>
  <si>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</si>
  <si>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</si>
  <si>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</si>
  <si>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</si>
  <si>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</si>
  <si>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</si>
  <si>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</si>
  <si>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</si>
  <si>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</si>
  <si>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</si>
  <si>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</si>
  <si>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</si>
  <si>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</si>
  <si>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</si>
  <si>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</si>
  <si>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</si>
  <si>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</si>
  <si>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</si>
  <si>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</si>
  <si>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</si>
  <si>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</si>
  <si>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</si>
  <si>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</si>
  <si>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</si>
  <si>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</si>
  <si>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</si>
  <si>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</si>
  <si>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</si>
  <si>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</si>
  <si>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</si>
  <si>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</si>
  <si>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</si>
  <si>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</si>
  <si>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</si>
  <si>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</si>
  <si>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</si>
  <si>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</si>
  <si>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</si>
  <si>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</si>
  <si>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</si>
  <si>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</si>
  <si>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</si>
  <si>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</si>
  <si>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</si>
  <si>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</si>
  <si>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</si>
  <si>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</si>
  <si>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</si>
  <si>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</si>
  <si>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</si>
  <si>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</si>
  <si>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</si>
  <si>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</si>
  <si>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</si>
  <si>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</si>
  <si>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</si>
  <si>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</si>
  <si>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</si>
  <si>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</si>
  <si>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</si>
  <si>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</si>
  <si>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</si>
  <si>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</si>
  <si>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</si>
  <si>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</si>
  <si>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</si>
  <si>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</si>
  <si>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</si>
  <si>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</si>
  <si>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</si>
  <si>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</si>
  <si>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</si>
  <si>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</si>
  <si>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</si>
  <si>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</si>
  <si>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</si>
  <si>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</si>
  <si>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</si>
  <si>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</si>
  <si>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</si>
  <si>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</si>
  <si>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</si>
  <si>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</si>
  <si>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</si>
  <si>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</si>
  <si>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</si>
  <si>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</si>
  <si>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</si>
  <si>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</si>
  <si>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</si>
  <si>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</si>
  <si>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</si>
  <si>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</si>
  <si>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</si>
  <si>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</si>
  <si>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</si>
  <si>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</si>
  <si>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</si>
  <si>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</si>
  <si>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</si>
  <si>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</si>
  <si>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</si>
  <si>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</si>
  <si>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</si>
  <si>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</si>
  <si>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</si>
  <si>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</si>
  <si>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</si>
  <si>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</si>
  <si>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</si>
  <si>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</si>
  <si>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</si>
  <si>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</si>
  <si>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</si>
  <si>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</si>
  <si>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</si>
  <si>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</si>
  <si>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</si>
  <si>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</si>
  <si>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</si>
  <si>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</si>
  <si>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</si>
  <si>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</si>
  <si>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</si>
  <si>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</si>
  <si>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</si>
  <si>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</si>
  <si>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</si>
  <si>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</si>
  <si>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</si>
  <si>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</si>
  <si>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</si>
  <si>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</si>
  <si>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</si>
  <si>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</si>
  <si>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</si>
  <si>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</si>
  <si>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</si>
  <si>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</si>
  <si>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</si>
  <si>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</si>
  <si>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</si>
  <si>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</si>
  <si>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</si>
  <si>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</si>
  <si>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</si>
  <si>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</si>
  <si>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</si>
  <si>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</si>
  <si>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</si>
  <si>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</si>
  <si>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</si>
  <si>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</si>
  <si>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</si>
  <si>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</si>
  <si>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</si>
  <si>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</si>
  <si>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</si>
  <si>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</si>
  <si>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</si>
  <si>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</si>
  <si>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</si>
  <si>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</si>
  <si>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</si>
  <si>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</si>
  <si>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</si>
  <si>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</si>
  <si>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</si>
  <si>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</si>
  <si>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</si>
  <si>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</si>
  <si>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</si>
  <si>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</si>
  <si>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</si>
  <si>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</si>
  <si>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</si>
  <si>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</si>
  <si>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</si>
  <si>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</si>
  <si>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</si>
  <si>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</si>
  <si>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</si>
  <si>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</si>
  <si>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</si>
  <si>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</si>
  <si>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</si>
  <si>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</si>
  <si>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</si>
  <si>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</si>
  <si>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</si>
  <si>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</si>
  <si>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</si>
  <si>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</si>
  <si>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</si>
  <si>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</si>
  <si>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</si>
  <si>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</si>
  <si>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</si>
  <si>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</si>
  <si>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</si>
  <si>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</si>
  <si>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</si>
  <si>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</si>
  <si>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</si>
  <si>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</si>
  <si>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</si>
  <si>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</si>
  <si>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</si>
  <si>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</si>
  <si>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</si>
  <si>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</si>
  <si>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</si>
  <si>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</si>
  <si>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</si>
  <si>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</si>
  <si>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</si>
  <si>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</si>
  <si>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</si>
  <si>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</si>
  <si>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</si>
  <si>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</si>
  <si>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</si>
  <si>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</si>
  <si>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</si>
  <si>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</si>
  <si>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</si>
  <si>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</si>
  <si>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</si>
  <si>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</si>
  <si>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</si>
  <si>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</si>
  <si>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</si>
  <si>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</si>
  <si>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</si>
  <si>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</si>
  <si>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</si>
  <si>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</si>
  <si>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</si>
  <si>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</si>
  <si>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</si>
  <si>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</si>
  <si>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</si>
  <si>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</si>
  <si>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</si>
  <si>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</si>
  <si>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</si>
  <si>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</si>
  <si>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</si>
  <si>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</si>
  <si>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</si>
  <si>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</si>
  <si>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</si>
  <si>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</si>
  <si>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</si>
  <si>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</si>
  <si>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</si>
  <si>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</si>
  <si>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</si>
  <si>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</si>
  <si>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</si>
  <si>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</si>
  <si>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</si>
  <si>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</si>
  <si>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</si>
  <si>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</si>
  <si>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</si>
  <si>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</si>
  <si>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</si>
  <si>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</si>
  <si>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</si>
  <si>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</si>
  <si>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</si>
  <si>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</si>
  <si>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</si>
  <si>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</si>
  <si>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</si>
  <si>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</si>
  <si>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</si>
  <si>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</si>
  <si>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</si>
  <si>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</si>
  <si>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</si>
  <si>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</si>
  <si>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</si>
  <si>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</si>
  <si>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</si>
  <si>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</si>
  <si>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</si>
  <si>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</si>
  <si>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</si>
  <si>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</si>
  <si>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</si>
  <si>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</si>
  <si>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</si>
  <si>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</si>
  <si>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</si>
  <si>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</si>
  <si>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</si>
  <si>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</si>
  <si>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</si>
  <si>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</si>
  <si>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</si>
  <si>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</si>
  <si>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</si>
  <si>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</si>
  <si>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</si>
  <si>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</si>
  <si>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</si>
  <si>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</si>
  <si>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</si>
  <si>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</si>
  <si>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</si>
  <si>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</si>
  <si>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</si>
  <si>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</si>
  <si>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</si>
  <si>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</si>
  <si>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</si>
  <si>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</si>
  <si>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</si>
  <si>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</si>
  <si>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</si>
  <si>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</si>
  <si>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</si>
  <si>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</si>
  <si>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</si>
  <si>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</si>
  <si>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</si>
  <si>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</si>
  <si>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</si>
  <si>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</si>
  <si>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</si>
  <si>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</si>
  <si>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</si>
  <si>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</si>
  <si>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</si>
  <si>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</si>
  <si>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</si>
  <si>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</si>
  <si>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</si>
  <si>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</si>
  <si>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</si>
  <si>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</si>
  <si>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</si>
  <si>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</si>
  <si>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</si>
  <si>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</si>
  <si>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</si>
  <si>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</si>
  <si>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</si>
  <si>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</si>
  <si>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</si>
  <si>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</si>
  <si>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</si>
  <si>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</si>
  <si>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</si>
  <si>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</si>
  <si>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</si>
  <si>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</si>
  <si>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</si>
  <si>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</si>
  <si>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</si>
  <si>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</si>
  <si>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</si>
  <si>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</si>
  <si>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</si>
  <si>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</si>
  <si>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</si>
  <si>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</si>
  <si>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</si>
  <si>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</si>
  <si>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</si>
  <si>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</si>
  <si>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</si>
  <si>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</si>
  <si>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</si>
  <si>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</si>
  <si>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</si>
  <si>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</si>
  <si>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</si>
  <si>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</si>
  <si>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</si>
  <si>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</si>
  <si>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</si>
  <si>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</si>
  <si>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</si>
  <si>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</si>
  <si>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</si>
  <si>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</si>
  <si>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</si>
  <si>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</si>
  <si>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</si>
  <si>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</si>
  <si>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</si>
  <si>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</si>
  <si>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</si>
  <si>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</si>
  <si>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</si>
  <si>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</si>
  <si>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</si>
  <si>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</si>
  <si>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</si>
  <si>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</si>
  <si>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</si>
  <si>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</si>
  <si>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</si>
  <si>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</si>
  <si>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</si>
  <si>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</si>
  <si>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</si>
  <si>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</si>
  <si>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</si>
  <si>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</si>
  <si>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</si>
  <si>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</si>
  <si>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</si>
  <si>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</si>
  <si>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</si>
  <si>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</si>
  <si>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</si>
  <si>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</si>
  <si>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</si>
  <si>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</si>
  <si>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</si>
  <si>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</si>
  <si>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</si>
  <si>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</si>
  <si>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</si>
  <si>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</si>
  <si>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</si>
  <si>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</si>
  <si>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</si>
  <si>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</si>
  <si>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</si>
  <si>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</si>
  <si>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</si>
  <si>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</si>
  <si>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</si>
  <si>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</si>
  <si>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</si>
  <si>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</si>
  <si>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</si>
  <si>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</si>
  <si>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</si>
  <si>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</si>
  <si>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</si>
  <si>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</si>
  <si>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</si>
  <si>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</si>
  <si>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</si>
  <si>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</si>
  <si>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</si>
  <si>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</si>
  <si>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</si>
  <si>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</si>
  <si>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</si>
  <si>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</si>
  <si>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</si>
  <si>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</si>
  <si>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</si>
  <si>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</si>
  <si>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</si>
  <si>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</si>
  <si>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</si>
  <si>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</si>
  <si>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</si>
  <si>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</si>
  <si>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</si>
  <si>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</si>
  <si>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</si>
  <si>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</si>
  <si>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</si>
  <si>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</si>
  <si>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</si>
  <si>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</si>
  <si>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</si>
  <si>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</si>
  <si>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</si>
  <si>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</si>
  <si>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</si>
  <si>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</si>
  <si>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</si>
  <si>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</si>
  <si>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</si>
  <si>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</si>
  <si>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</si>
  <si>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</si>
  <si>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</si>
  <si>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</si>
  <si>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</si>
  <si>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</si>
  <si>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</si>
  <si>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</si>
  <si>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</si>
  <si>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</si>
  <si>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</si>
  <si>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</si>
  <si>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</si>
  <si>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</si>
  <si>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</si>
  <si>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</si>
  <si>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</si>
  <si>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</si>
  <si>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</si>
  <si>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</si>
  <si>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</si>
  <si>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</si>
  <si>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</si>
  <si>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</si>
  <si>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</si>
  <si>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</si>
  <si>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</si>
  <si>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</si>
  <si>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</si>
  <si>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</si>
  <si>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</si>
  <si>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</si>
  <si>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</si>
  <si>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</si>
  <si>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</si>
  <si>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</si>
  <si>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</si>
  <si>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</si>
  <si>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</si>
  <si>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</si>
  <si>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</si>
  <si>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</si>
  <si>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</si>
  <si>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</si>
  <si>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</si>
  <si>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</si>
  <si>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</si>
  <si>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</si>
  <si>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</si>
  <si>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</si>
  <si>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</si>
  <si>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</si>
  <si>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</si>
  <si>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</si>
  <si>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</si>
  <si>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</si>
  <si>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</si>
  <si>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</si>
  <si>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</si>
  <si>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</si>
  <si>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</si>
  <si>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</si>
  <si>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</si>
  <si>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</si>
  <si>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</si>
  <si>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</si>
  <si>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</si>
  <si>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</si>
  <si>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</si>
  <si>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</si>
  <si>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</si>
  <si>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</si>
  <si>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</si>
  <si>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</si>
  <si>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</si>
  <si>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</si>
  <si>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</si>
  <si>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</si>
  <si>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</si>
  <si>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</si>
  <si>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</si>
  <si>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</si>
  <si>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</si>
  <si>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</si>
  <si>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</si>
  <si>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</si>
  <si>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</si>
  <si>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</si>
  <si>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</si>
  <si>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</si>
  <si>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</si>
  <si>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</si>
  <si>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</si>
  <si>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</si>
  <si>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</si>
  <si>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</si>
  <si>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</si>
  <si>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</si>
  <si>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</si>
  <si>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</si>
  <si>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</si>
  <si>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</si>
  <si>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</si>
  <si>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</si>
  <si>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</si>
  <si>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</si>
  <si>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</si>
  <si>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</si>
  <si>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</si>
  <si>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</si>
  <si>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</si>
  <si>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</si>
  <si>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</si>
  <si>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</si>
  <si>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</si>
  <si>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</si>
  <si>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</si>
  <si>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</si>
  <si>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</si>
  <si>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</si>
  <si>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</si>
  <si>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</si>
  <si>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</si>
  <si>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</si>
  <si>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</si>
  <si>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</si>
  <si>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</si>
  <si>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</si>
  <si>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</si>
  <si>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</si>
  <si>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</si>
  <si>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</si>
  <si>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</si>
  <si>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</si>
  <si>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</si>
  <si>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</si>
  <si>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</si>
  <si>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</si>
  <si>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</si>
  <si>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</si>
  <si>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</si>
  <si>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</si>
  <si>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</si>
  <si>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</si>
  <si>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</si>
  <si>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</si>
  <si>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</si>
  <si>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</si>
  <si>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</si>
  <si>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</si>
  <si>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</si>
  <si>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</si>
  <si>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</si>
  <si>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</si>
  <si>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</si>
  <si>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</si>
  <si>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</si>
  <si>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</si>
  <si>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</si>
  <si>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</si>
  <si>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</si>
  <si>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</si>
  <si>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</si>
  <si>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</si>
  <si>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</si>
  <si>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</si>
  <si>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</si>
  <si>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</si>
  <si>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</si>
  <si>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</si>
  <si>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</si>
  <si>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</si>
  <si>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</si>
  <si>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</si>
  <si>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</si>
  <si>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</si>
  <si>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</si>
  <si>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</si>
  <si>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</si>
  <si>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</si>
  <si>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</si>
  <si>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</si>
  <si>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</si>
  <si>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</si>
  <si>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</si>
  <si>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</si>
  <si>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</si>
  <si>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</si>
  <si>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</si>
  <si>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</si>
  <si>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</si>
  <si>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</si>
  <si>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</si>
  <si>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</si>
  <si>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</si>
  <si>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</si>
  <si>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</si>
  <si>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</si>
  <si>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</si>
  <si>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</si>
  <si>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</si>
  <si>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</si>
  <si>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</si>
  <si>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</si>
  <si>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</si>
  <si>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</si>
  <si>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</si>
  <si>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</si>
  <si>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</si>
  <si>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</si>
  <si>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</si>
  <si>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</si>
  <si>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</si>
  <si>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</si>
  <si>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</si>
  <si>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</si>
  <si>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</si>
  <si>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</si>
  <si>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</si>
  <si>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</si>
  <si>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</si>
  <si>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</si>
  <si>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</si>
  <si>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</si>
  <si>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</si>
  <si>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</si>
  <si>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</si>
  <si>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</si>
  <si>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</si>
  <si>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</si>
  <si>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</si>
  <si>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</si>
  <si>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</si>
  <si>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</si>
  <si>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</si>
  <si>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</si>
  <si>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</si>
  <si>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</si>
  <si>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</si>
  <si>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</si>
  <si>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</si>
  <si>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</si>
  <si>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</si>
  <si>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</si>
  <si>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</si>
  <si>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</si>
  <si>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</si>
  <si>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</si>
  <si>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</si>
  <si>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</si>
  <si>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</si>
  <si>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</si>
  <si>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</si>
  <si>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</si>
  <si>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</si>
  <si>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</si>
  <si>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</si>
  <si>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</si>
  <si>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</si>
  <si>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</si>
  <si>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</si>
  <si>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</si>
  <si>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</si>
  <si>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</si>
  <si>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</si>
  <si>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</si>
  <si>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</si>
  <si>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</si>
  <si>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</si>
  <si>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</si>
  <si>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</si>
  <si>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</si>
  <si>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</si>
  <si>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</si>
  <si>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</si>
  <si>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</si>
  <si>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</si>
  <si>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</si>
  <si>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</si>
  <si>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</si>
  <si>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</si>
  <si>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</si>
  <si>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</si>
  <si>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</si>
  <si>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</si>
  <si>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</si>
  <si>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</si>
  <si>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</si>
  <si>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</si>
  <si>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</si>
  <si>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</si>
  <si>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</si>
  <si>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</si>
  <si>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</si>
  <si>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</si>
  <si>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</si>
  <si>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</si>
  <si>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</si>
  <si>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</si>
  <si>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</si>
  <si>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</si>
  <si>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</si>
  <si>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</si>
  <si>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</si>
  <si>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</si>
  <si>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</si>
  <si>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</si>
  <si>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</si>
  <si>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</si>
  <si>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</si>
  <si>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</si>
  <si>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</si>
  <si>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</si>
  <si>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</si>
  <si>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</si>
  <si>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</si>
  <si>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</si>
  <si>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</si>
  <si>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</si>
  <si>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</si>
  <si>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</si>
  <si>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</si>
  <si>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</si>
  <si>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</si>
  <si>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</si>
  <si>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</si>
  <si>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</si>
  <si>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</si>
  <si>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</si>
  <si>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</si>
  <si>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</si>
  <si>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</si>
  <si>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</si>
  <si>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</si>
  <si>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</si>
  <si>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</si>
  <si>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</si>
  <si>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</si>
  <si>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</si>
  <si>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</si>
  <si>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</si>
  <si>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</si>
  <si>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</si>
  <si>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</si>
  <si>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</si>
  <si>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</si>
  <si>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</si>
  <si>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</si>
  <si>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</si>
  <si>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</si>
  <si>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</si>
  <si>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</si>
  <si>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</si>
  <si>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</si>
  <si>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</si>
  <si>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</si>
  <si>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</si>
  <si>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</si>
  <si>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</si>
  <si>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</si>
  <si>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</si>
  <si>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</si>
  <si>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</si>
  <si>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</si>
  <si>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</si>
  <si>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</si>
  <si>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</si>
  <si>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</si>
  <si>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</si>
  <si>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</si>
  <si>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</si>
  <si>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</si>
  <si>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</si>
  <si>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</si>
  <si>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</si>
  <si>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</si>
  <si>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</si>
  <si>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</si>
  <si>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</si>
  <si>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</si>
  <si>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</si>
  <si>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</si>
  <si>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</si>
  <si>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</si>
  <si>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</si>
  <si>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</si>
  <si>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</si>
  <si>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</si>
  <si>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</si>
  <si>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</si>
  <si>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</si>
  <si>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</si>
  <si>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</si>
  <si>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</si>
  <si>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</si>
  <si>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</si>
  <si>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</si>
  <si>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</si>
  <si>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</si>
  <si>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</si>
  <si>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</si>
  <si>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</si>
  <si>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</si>
  <si>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</si>
  <si>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</si>
  <si>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</si>
  <si>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</si>
  <si>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</si>
  <si>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</si>
  <si>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</si>
  <si>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</si>
  <si>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</si>
  <si>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</si>
  <si>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</si>
  <si>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</si>
  <si>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</si>
  <si>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</si>
  <si>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</si>
  <si>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</si>
  <si>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</si>
  <si>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</si>
  <si>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</si>
  <si>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</si>
  <si>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</si>
  <si>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</si>
  <si>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</si>
  <si>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</si>
  <si>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</si>
  <si>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</si>
  <si>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</si>
  <si>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</si>
  <si>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</si>
  <si>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</si>
  <si>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</si>
  <si>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</si>
  <si>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</si>
  <si>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</si>
  <si>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</si>
  <si>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</si>
  <si>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</si>
  <si>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</si>
  <si>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</si>
  <si>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</si>
  <si>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</si>
  <si>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</si>
  <si>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</si>
  <si>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</si>
  <si>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</si>
  <si>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</si>
  <si>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</si>
  <si>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</si>
  <si>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</si>
  <si>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</si>
  <si>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</si>
  <si>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</si>
  <si>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</si>
  <si>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</si>
  <si>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</si>
  <si>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</si>
  <si>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</si>
  <si>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</si>
  <si>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</si>
  <si>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</si>
  <si>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</si>
  <si>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</si>
  <si>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</si>
  <si>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</si>
  <si>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</si>
  <si>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</si>
  <si>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</si>
  <si>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</si>
  <si>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</si>
  <si>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</si>
  <si>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</si>
  <si>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</si>
  <si>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</si>
  <si>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</si>
  <si>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</si>
  <si>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</si>
  <si>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</si>
  <si>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</si>
  <si>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</si>
  <si>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</si>
  <si>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</si>
  <si>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</si>
  <si>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</si>
  <si>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</si>
  <si>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</si>
  <si>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</si>
  <si>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</si>
  <si>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</si>
  <si>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</si>
  <si>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</si>
  <si>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</si>
  <si>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</si>
  <si>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</si>
  <si>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</si>
  <si>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</si>
  <si>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</si>
  <si>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</si>
  <si>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</si>
  <si>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</si>
  <si>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</si>
  <si>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</si>
  <si>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</si>
  <si>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</si>
  <si>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</si>
  <si>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</si>
  <si>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</si>
  <si>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</si>
  <si>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</si>
  <si>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</si>
  <si>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</si>
  <si>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</si>
  <si>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</si>
  <si>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</si>
  <si>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</si>
  <si>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</si>
  <si>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</si>
  <si>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</si>
  <si>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</si>
  <si>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</si>
  <si>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</si>
  <si>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</si>
  <si>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</si>
  <si>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</si>
  <si>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</si>
  <si>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</si>
  <si>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</si>
  <si>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</si>
  <si>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</si>
  <si>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</si>
  <si>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</si>
  <si>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</si>
  <si>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</si>
  <si>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</si>
  <si>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</si>
  <si>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</si>
  <si>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</si>
  <si>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</si>
  <si>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</si>
  <si>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</si>
  <si>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</si>
  <si>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</si>
  <si>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</si>
  <si>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</si>
  <si>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</si>
  <si>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</si>
  <si>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</si>
  <si>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</si>
  <si>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</si>
  <si>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</si>
  <si>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</si>
  <si>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</si>
  <si>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</si>
  <si>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</si>
  <si>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</si>
  <si>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</si>
  <si>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</si>
  <si>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</si>
  <si>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</si>
  <si>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</si>
  <si>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</si>
  <si>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</si>
  <si>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</si>
  <si>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</si>
  <si>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</si>
  <si>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</si>
  <si>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</si>
  <si>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</si>
  <si>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</si>
  <si>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</si>
  <si>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</si>
  <si>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</si>
  <si>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</si>
  <si>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</si>
  <si>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</si>
  <si>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</si>
  <si>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</si>
  <si>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</si>
  <si>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</si>
  <si>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</si>
  <si>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</si>
  <si>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</si>
  <si>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</si>
  <si>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</si>
  <si>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</si>
  <si>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</si>
  <si>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</si>
  <si>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</si>
  <si>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</si>
  <si>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</si>
  <si>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</si>
  <si>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</si>
  <si>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</si>
  <si>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</si>
  <si>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</si>
  <si>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</si>
  <si>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</si>
  <si>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</si>
  <si>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</si>
  <si>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</si>
  <si>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</si>
  <si>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</si>
  <si>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</si>
  <si>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</si>
  <si>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</si>
  <si>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</si>
  <si>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</si>
  <si>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</si>
  <si>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</si>
  <si>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</si>
  <si>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</si>
  <si>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</si>
  <si>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</si>
  <si>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</si>
  <si>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</si>
  <si>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</si>
  <si>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</si>
  <si>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</si>
  <si>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</si>
  <si>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</si>
  <si>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</si>
  <si>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</si>
  <si>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</si>
  <si>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</si>
  <si>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</si>
  <si>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</si>
  <si>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</si>
  <si>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</si>
  <si>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</si>
  <si>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</si>
  <si>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</si>
  <si>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</si>
  <si>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</si>
  <si>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</si>
  <si>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</si>
  <si>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</si>
  <si>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</si>
  <si>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</si>
  <si>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</si>
  <si>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</si>
  <si>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</si>
  <si>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</si>
  <si>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</si>
  <si>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</si>
  <si>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</si>
  <si>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</si>
  <si>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</si>
  <si>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</si>
  <si>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</si>
  <si>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</si>
  <si>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</si>
  <si>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</si>
  <si>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</si>
  <si>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</si>
  <si>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</si>
  <si>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</si>
  <si>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</si>
  <si>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</si>
  <si>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</si>
  <si>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</si>
  <si>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</si>
  <si>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</si>
  <si>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</si>
  <si>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</si>
  <si>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</si>
  <si>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</si>
  <si>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</si>
  <si>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</si>
  <si>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</si>
  <si>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</si>
  <si>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</si>
  <si>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</si>
  <si>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</si>
  <si>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</si>
  <si>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</si>
  <si>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</si>
  <si>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</si>
  <si>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</si>
  <si>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</si>
  <si>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</si>
  <si>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</si>
  <si>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</si>
  <si>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</si>
  <si>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</si>
  <si>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</si>
  <si>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</si>
  <si>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</si>
  <si>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</si>
  <si>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</si>
  <si>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</si>
  <si>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</si>
  <si>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</si>
  <si>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</si>
  <si>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</si>
  <si>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</si>
  <si>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</si>
  <si>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</si>
  <si>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</si>
  <si>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</si>
  <si>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</si>
  <si>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</si>
  <si>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</si>
  <si>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</si>
  <si>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</si>
  <si>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</si>
  <si>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</si>
  <si>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</si>
  <si>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</si>
  <si>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</si>
  <si>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</si>
  <si>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</si>
  <si>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</si>
  <si>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</si>
  <si>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</si>
  <si>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</si>
  <si>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</si>
  <si>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</si>
  <si>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</si>
  <si>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</si>
  <si>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</si>
  <si>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</si>
  <si>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</si>
  <si>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</si>
  <si>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</si>
  <si>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</si>
  <si>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</si>
  <si>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</si>
  <si>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</si>
  <si>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</si>
  <si>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</si>
  <si>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</si>
  <si>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</si>
  <si>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</si>
  <si>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</si>
  <si>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</si>
  <si>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</si>
  <si>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</si>
  <si>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</si>
  <si>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</si>
  <si>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</si>
  <si>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</si>
  <si>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</si>
  <si>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</si>
  <si>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</si>
  <si>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</si>
  <si>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</si>
  <si>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</si>
  <si>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</si>
  <si>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</si>
  <si>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</si>
  <si>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</si>
  <si>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</si>
  <si>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</si>
  <si>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</si>
  <si>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</si>
  <si>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</si>
  <si>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</si>
  <si>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</si>
  <si>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</si>
  <si>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</si>
  <si>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</si>
  <si>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</si>
  <si>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</si>
  <si>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</si>
  <si>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</si>
  <si>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</si>
  <si>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</si>
  <si>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</si>
  <si>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</si>
  <si>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</si>
  <si>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</si>
  <si>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</si>
  <si>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</si>
  <si>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</si>
  <si>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</si>
  <si>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</si>
  <si>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</si>
  <si>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</si>
  <si>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</si>
  <si>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</si>
  <si>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</si>
  <si>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</si>
  <si>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</si>
  <si>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</si>
  <si>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</si>
  <si>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</si>
  <si>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</si>
  <si>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</si>
  <si>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</si>
  <si>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</si>
  <si>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</si>
  <si>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</si>
  <si>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</si>
  <si>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</si>
  <si>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</si>
  <si>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</si>
  <si>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</si>
  <si>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</si>
  <si>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</si>
  <si>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</si>
  <si>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</si>
  <si>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</si>
  <si>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</si>
  <si>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</si>
  <si>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</si>
  <si>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</si>
  <si>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</si>
  <si>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</si>
  <si>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</si>
  <si>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</si>
  <si>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</si>
  <si>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</si>
  <si>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</si>
  <si>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</si>
  <si>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</si>
  <si>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</si>
  <si>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</si>
  <si>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</si>
  <si>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</si>
  <si>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</si>
  <si>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</si>
  <si>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</si>
  <si>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</si>
  <si>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</si>
  <si>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</si>
  <si>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</si>
  <si>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</si>
  <si>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</si>
  <si>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</si>
  <si>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</si>
  <si>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</si>
  <si>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</si>
  <si>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</si>
  <si>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</si>
  <si>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</si>
  <si>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</si>
  <si>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</si>
  <si>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</si>
  <si>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</si>
  <si>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</si>
  <si>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</si>
  <si>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</si>
  <si>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</si>
  <si>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</si>
  <si>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</si>
  <si>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</si>
  <si>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</si>
  <si>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</si>
  <si>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</si>
  <si>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</si>
  <si>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</si>
  <si>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</si>
  <si>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</si>
  <si>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</si>
  <si>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</si>
  <si>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</si>
  <si>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</si>
  <si>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</si>
  <si>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</si>
  <si>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</si>
  <si>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</si>
  <si>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</si>
  <si>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</si>
  <si>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</si>
  <si>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</si>
  <si>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</si>
  <si>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</si>
  <si>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</si>
  <si>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</si>
  <si>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</si>
  <si>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</si>
  <si>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</si>
  <si>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</si>
  <si>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</si>
  <si>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</si>
  <si>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</si>
  <si>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</si>
  <si>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</si>
  <si>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</si>
  <si>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</si>
  <si>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</si>
  <si>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</si>
  <si>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</si>
  <si>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</si>
  <si>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</si>
  <si>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</si>
  <si>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</si>
  <si>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</si>
  <si>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</si>
  <si>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</si>
  <si>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</si>
  <si>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</si>
  <si>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</si>
  <si>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</si>
  <si>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</si>
  <si>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</si>
  <si>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</si>
  <si>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</si>
  <si>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</si>
  <si>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</si>
  <si>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</si>
  <si>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</si>
  <si>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</si>
  <si>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</si>
  <si>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</si>
  <si>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</si>
  <si>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</si>
  <si>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</si>
  <si>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</si>
  <si>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</si>
  <si>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</si>
  <si>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</si>
  <si>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</si>
  <si>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</si>
  <si>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</si>
  <si>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</si>
  <si>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</si>
  <si>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</si>
  <si>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</si>
  <si>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</si>
  <si>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</si>
  <si>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</si>
  <si>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</si>
  <si>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</si>
  <si>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</si>
  <si>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</si>
  <si>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</si>
  <si>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</si>
  <si>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</si>
  <si>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</si>
  <si>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</si>
  <si>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</si>
  <si>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</si>
  <si>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</si>
  <si>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</si>
  <si>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</si>
  <si>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</si>
  <si>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</si>
  <si>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</si>
  <si>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</si>
  <si>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</si>
  <si>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</si>
  <si>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</si>
  <si>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</si>
  <si>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</si>
  <si>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</si>
  <si>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</si>
  <si>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</si>
  <si>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</si>
  <si>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</si>
  <si>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</si>
  <si>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</si>
  <si>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</si>
  <si>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</si>
  <si>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</si>
  <si>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</si>
  <si>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</si>
  <si>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</si>
  <si>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</si>
  <si>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</si>
  <si>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</si>
  <si>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</si>
  <si>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</si>
  <si>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</si>
  <si>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</si>
  <si>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</si>
  <si>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</si>
  <si>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</si>
  <si>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</si>
  <si>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</si>
  <si>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</si>
  <si>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</si>
  <si>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</si>
  <si>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</si>
  <si>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</si>
  <si>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</si>
  <si>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</si>
  <si>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</si>
  <si>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</si>
  <si>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</si>
  <si>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</si>
  <si>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</si>
  <si>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</si>
  <si>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</si>
  <si>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</si>
  <si>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</si>
  <si>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</si>
  <si>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</si>
  <si>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</si>
  <si>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</si>
  <si>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</si>
  <si>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</si>
  <si>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</si>
  <si>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</si>
  <si>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</si>
  <si>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</si>
  <si>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</si>
  <si>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</si>
  <si>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</si>
  <si>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</si>
  <si>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</si>
  <si>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</si>
  <si>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</si>
  <si>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</si>
  <si>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</si>
  <si>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</si>
  <si>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</si>
  <si>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</si>
  <si>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</si>
  <si>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</si>
  <si>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</si>
  <si>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</si>
  <si>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</si>
  <si>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</si>
  <si>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</si>
  <si>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</si>
  <si>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</si>
  <si>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</si>
  <si>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</si>
  <si>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</si>
  <si>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</si>
  <si>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</si>
  <si>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</si>
  <si>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</si>
  <si>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</si>
  <si>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</si>
  <si>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</si>
  <si>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</si>
  <si>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</si>
  <si>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</si>
  <si>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</si>
  <si>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</si>
  <si>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</si>
  <si>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</si>
  <si>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</si>
  <si>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</si>
  <si>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</si>
  <si>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</si>
  <si>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</si>
  <si>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</si>
  <si>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</si>
  <si>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</si>
  <si>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</si>
  <si>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</si>
  <si>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</si>
  <si>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</si>
  <si>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</si>
  <si>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</si>
  <si>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</si>
  <si>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</si>
  <si>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</si>
  <si>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</si>
  <si>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</si>
  <si>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</si>
  <si>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</si>
  <si>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</si>
  <si>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</si>
  <si>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</si>
  <si>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</si>
  <si>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</si>
  <si>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</si>
  <si>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</si>
  <si>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</si>
  <si>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</si>
  <si>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</si>
  <si>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</si>
  <si>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</si>
  <si>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</si>
  <si>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</si>
  <si>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</si>
  <si>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</si>
  <si>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</si>
  <si>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</si>
  <si>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</si>
  <si>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</si>
  <si>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</si>
  <si>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</si>
  <si>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</si>
  <si>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</si>
  <si>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</si>
  <si>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</si>
  <si>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</si>
  <si>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</si>
  <si>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</si>
  <si>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</si>
  <si>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</si>
  <si>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</si>
  <si>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</si>
  <si>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</si>
  <si>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</si>
  <si>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</si>
  <si>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</si>
  <si>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</si>
  <si>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</si>
  <si>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</si>
  <si>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</si>
  <si>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</si>
  <si>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</si>
  <si>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</si>
  <si>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</si>
  <si>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</si>
  <si>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</si>
  <si>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</si>
  <si>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</si>
  <si>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</si>
  <si>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</si>
  <si>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</si>
  <si>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</si>
  <si>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</si>
  <si>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</si>
  <si>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</si>
  <si>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</si>
  <si>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</si>
  <si>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</si>
  <si>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</si>
  <si>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</si>
  <si>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</si>
  <si>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</si>
  <si>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</si>
  <si>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</si>
  <si>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</si>
  <si>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</si>
  <si>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</si>
  <si>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</si>
  <si>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</si>
  <si>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</si>
  <si>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</si>
  <si>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</si>
  <si>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</si>
  <si>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</si>
  <si>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</si>
  <si>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</si>
  <si>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</si>
  <si>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</si>
  <si>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</si>
  <si>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</si>
  <si>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</si>
  <si>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</si>
  <si>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</si>
  <si>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</si>
  <si>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</si>
  <si>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</si>
  <si>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</si>
  <si>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</si>
  <si>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</si>
  <si>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</si>
  <si>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</si>
  <si>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</si>
  <si>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</si>
  <si>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</si>
  <si>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</si>
  <si>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</si>
  <si>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</si>
  <si>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</si>
  <si>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</si>
  <si>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</si>
  <si>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</si>
  <si>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</si>
  <si>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</si>
  <si>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</si>
  <si>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</si>
  <si>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</si>
  <si>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</si>
  <si>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</si>
  <si>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</si>
  <si>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</si>
  <si>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</si>
  <si>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</si>
  <si>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</si>
  <si>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</si>
  <si>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</si>
  <si>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</si>
  <si>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</si>
  <si>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</si>
  <si>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</si>
  <si>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</si>
  <si>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</si>
  <si>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</si>
  <si>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</si>
  <si>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</si>
  <si>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</si>
  <si>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</si>
  <si>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</si>
  <si>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</si>
  <si>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</si>
  <si>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</si>
  <si>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</si>
  <si>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</si>
  <si>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</si>
  <si>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</si>
  <si>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</si>
  <si>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</si>
  <si>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</si>
  <si>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</si>
  <si>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</si>
  <si>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</si>
  <si>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</si>
  <si>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</si>
  <si>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</si>
  <si>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</si>
  <si>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</si>
  <si>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</si>
  <si>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</si>
  <si>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</si>
  <si>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</si>
  <si>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</si>
  <si>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</si>
  <si>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</si>
  <si>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</si>
  <si>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</si>
  <si>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</si>
  <si>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</si>
  <si>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</si>
  <si>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</si>
  <si>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</si>
  <si>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</si>
  <si>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</si>
  <si>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</si>
  <si>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</si>
  <si>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</si>
  <si>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</si>
  <si>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</si>
  <si>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</si>
  <si>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</si>
  <si>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</si>
  <si>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</si>
  <si>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</si>
  <si>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</si>
  <si>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</si>
  <si>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</si>
  <si>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</si>
  <si>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</si>
  <si>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</si>
  <si>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</si>
  <si>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</si>
  <si>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</si>
  <si>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</si>
  <si>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</si>
  <si>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</si>
  <si>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</si>
  <si>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</si>
  <si>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</si>
  <si>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</si>
  <si>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</si>
  <si>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</si>
  <si>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</si>
  <si>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</si>
  <si>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</si>
  <si>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</si>
  <si>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</si>
  <si>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</si>
  <si>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</si>
  <si>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</si>
  <si>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</si>
  <si>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</si>
  <si>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</si>
  <si>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</si>
  <si>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</si>
  <si>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</si>
  <si>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</si>
  <si>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</si>
  <si>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</si>
  <si>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</si>
  <si>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</si>
  <si>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</si>
  <si>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</si>
  <si>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</si>
  <si>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</si>
  <si>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</si>
  <si>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</si>
  <si>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</si>
  <si>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</si>
  <si>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</si>
  <si>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</si>
  <si>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</si>
  <si>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</si>
  <si>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</si>
  <si>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</si>
  <si>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</si>
  <si>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</si>
  <si>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</si>
  <si>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</si>
  <si>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</si>
  <si>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</si>
  <si>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</si>
  <si>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</si>
  <si>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</si>
  <si>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</si>
  <si>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</si>
  <si>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</si>
  <si>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</si>
  <si>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</si>
  <si>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</si>
  <si>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</si>
  <si>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</si>
  <si>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</si>
  <si>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</si>
  <si>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</si>
  <si>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</si>
  <si>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</si>
  <si>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</si>
  <si>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</si>
  <si>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</si>
  <si>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</si>
  <si>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</si>
  <si>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</si>
  <si>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</si>
  <si>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</si>
  <si>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</si>
  <si>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</si>
  <si>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</si>
  <si>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</si>
  <si>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</si>
  <si>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</si>
  <si>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</si>
  <si>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</si>
  <si>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</si>
  <si>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</si>
  <si>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</si>
  <si>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</si>
  <si>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</si>
  <si>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</si>
  <si>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</si>
  <si>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</si>
  <si>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</si>
  <si>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</si>
  <si>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</si>
  <si>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</si>
  <si>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</si>
  <si>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</si>
  <si>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</si>
  <si>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</si>
  <si>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</si>
  <si>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</si>
  <si>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</si>
  <si>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</si>
  <si>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</si>
  <si>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</si>
  <si>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</si>
  <si>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</si>
  <si>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</si>
  <si>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</si>
  <si>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</si>
  <si>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</si>
  <si>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</si>
  <si>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</si>
  <si>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</si>
  <si>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</si>
  <si>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</si>
  <si>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</si>
  <si>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</si>
  <si>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</si>
  <si>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</si>
  <si>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</si>
  <si>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</si>
  <si>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</si>
  <si>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</si>
  <si>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</si>
  <si>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</si>
  <si>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</si>
  <si>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</si>
  <si>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</si>
  <si>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</si>
  <si>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</si>
  <si>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</si>
  <si>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</si>
  <si>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</si>
  <si>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</si>
  <si>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</si>
  <si>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</si>
  <si>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</si>
  <si>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</si>
  <si>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</si>
  <si>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</si>
  <si>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</si>
  <si>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</si>
  <si>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</si>
  <si>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</si>
  <si>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</si>
  <si>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</si>
  <si>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</si>
  <si>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</si>
  <si>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</si>
  <si>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</si>
  <si>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</si>
  <si>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</si>
  <si>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</si>
  <si>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</si>
  <si>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</si>
  <si>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</si>
  <si>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</si>
  <si>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</si>
  <si>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</si>
  <si>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</si>
  <si>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</si>
  <si>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</si>
  <si>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</si>
  <si>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</si>
  <si>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</si>
  <si>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</si>
  <si>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</si>
  <si>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</si>
  <si>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</si>
  <si>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</si>
  <si>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</si>
  <si>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</si>
  <si>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</si>
  <si>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</si>
  <si>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</si>
  <si>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</si>
  <si>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</si>
  <si>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</si>
  <si>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</si>
  <si>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</si>
  <si>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</si>
  <si>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</si>
  <si>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</si>
  <si>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</si>
  <si>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</si>
  <si>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</si>
  <si>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</si>
  <si>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</si>
  <si>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</si>
  <si>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</si>
  <si>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</si>
  <si>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</si>
  <si>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</si>
  <si>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</si>
  <si>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</si>
  <si>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</si>
  <si>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</si>
  <si>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</si>
  <si>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</si>
  <si>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</si>
  <si>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</si>
  <si>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</si>
  <si>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</si>
  <si>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</si>
  <si>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</si>
  <si>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</si>
  <si>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</si>
  <si>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</si>
  <si>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</si>
  <si>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</si>
  <si>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</si>
  <si>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</si>
  <si>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</si>
  <si>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</si>
  <si>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</si>
  <si>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</si>
  <si>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</si>
  <si>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</si>
  <si>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</si>
  <si>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</si>
  <si>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</si>
  <si>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</si>
  <si>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</si>
  <si>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</si>
  <si>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</si>
  <si>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</si>
  <si>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</si>
  <si>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</si>
  <si>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</si>
  <si>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</si>
  <si>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</si>
  <si>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</si>
  <si>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</si>
  <si>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</si>
  <si>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</si>
  <si>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</si>
  <si>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</si>
  <si>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</si>
  <si>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</si>
  <si>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</si>
  <si>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</si>
  <si>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</si>
  <si>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</si>
  <si>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</si>
  <si>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</si>
  <si>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</si>
  <si>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</si>
  <si>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</si>
  <si>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</si>
  <si>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</si>
  <si>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</si>
  <si>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</si>
  <si>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</si>
  <si>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</si>
  <si>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</si>
  <si>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</si>
  <si>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</si>
  <si>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</si>
  <si>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</si>
  <si>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</si>
  <si>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</si>
  <si>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</si>
  <si>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</si>
  <si>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</si>
  <si>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</si>
  <si>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</si>
  <si>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</si>
  <si>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</si>
  <si>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</si>
  <si>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</si>
  <si>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</si>
  <si>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</si>
  <si>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</si>
  <si>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</si>
  <si>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</si>
  <si>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</si>
  <si>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</si>
  <si>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</si>
  <si>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</si>
  <si>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</si>
  <si>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</si>
  <si>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</si>
  <si>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</si>
  <si>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</si>
  <si>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</si>
  <si>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</si>
  <si>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</si>
  <si>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</si>
  <si>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</si>
  <si>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</si>
  <si>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</si>
  <si>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</si>
  <si>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</si>
  <si>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</si>
  <si>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</si>
  <si>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</si>
  <si>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</si>
  <si>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</si>
  <si>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</si>
  <si>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</si>
  <si>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</si>
  <si>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</si>
  <si>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</si>
  <si>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</si>
  <si>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</si>
  <si>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</si>
  <si>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</si>
  <si>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</si>
  <si>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</si>
  <si>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</si>
  <si>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</si>
  <si>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</si>
  <si>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</si>
  <si>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</si>
  <si>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</si>
  <si>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</si>
  <si>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</si>
  <si>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</si>
  <si>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</si>
  <si>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</si>
  <si>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</si>
  <si>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</si>
  <si>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</si>
  <si>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</si>
  <si>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</si>
  <si>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</si>
  <si>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</si>
  <si>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</si>
  <si>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</si>
  <si>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</si>
  <si>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</si>
  <si>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</si>
  <si>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</si>
  <si>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</si>
  <si>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</si>
  <si>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</si>
  <si>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</si>
  <si>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</si>
  <si>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</si>
  <si>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</si>
  <si>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</si>
  <si>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</si>
  <si>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</si>
  <si>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</si>
  <si>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</si>
  <si>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</si>
  <si>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</si>
  <si>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</si>
  <si>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</si>
  <si>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</si>
  <si>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</si>
  <si>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</si>
  <si>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</si>
  <si>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</si>
  <si>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</si>
  <si>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</si>
  <si>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</si>
  <si>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</si>
  <si>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</si>
  <si>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</si>
  <si>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</si>
  <si>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</si>
  <si>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</si>
  <si>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</si>
  <si>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</si>
  <si>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</si>
  <si>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</si>
  <si>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</si>
  <si>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</si>
  <si>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</si>
  <si>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</si>
  <si>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</si>
  <si>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</si>
  <si>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</si>
  <si>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</si>
  <si>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</si>
  <si>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</si>
  <si>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</si>
  <si>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</si>
  <si>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</si>
  <si>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</si>
  <si>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</si>
  <si>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</si>
  <si>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</si>
  <si>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</si>
  <si>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</si>
  <si>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</si>
  <si>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</si>
  <si>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</si>
  <si>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</si>
  <si>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</si>
  <si>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</si>
  <si>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</si>
  <si>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</si>
  <si>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</si>
  <si>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</si>
  <si>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</si>
  <si>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</si>
  <si>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</si>
  <si>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</si>
  <si>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</si>
  <si>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</si>
  <si>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</si>
  <si>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</si>
  <si>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</si>
  <si>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</si>
  <si>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</si>
  <si>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</si>
  <si>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</si>
  <si>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</si>
  <si>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</si>
  <si>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</si>
  <si>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</si>
  <si>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</si>
  <si>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</si>
  <si>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</si>
  <si>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</si>
  <si>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</si>
  <si>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</si>
  <si>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</si>
  <si>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</si>
  <si>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</si>
  <si>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</si>
  <si>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</si>
  <si>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</si>
  <si>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</si>
  <si>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</si>
  <si>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</si>
  <si>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</si>
  <si>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</si>
  <si>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</si>
  <si>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</si>
  <si>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</si>
  <si>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</si>
  <si>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</si>
  <si>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</si>
  <si>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</si>
  <si>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</si>
  <si>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</si>
  <si>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</si>
  <si>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</si>
  <si>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</si>
  <si>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</si>
  <si>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</si>
  <si>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</si>
  <si>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</si>
  <si>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</si>
  <si>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</si>
  <si>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</si>
  <si>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</si>
  <si>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</si>
  <si>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</si>
  <si>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</si>
  <si>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</si>
  <si>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</si>
  <si>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</si>
  <si>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</si>
  <si>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</si>
  <si>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</si>
  <si>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</si>
  <si>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</si>
  <si>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</si>
  <si>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</si>
  <si>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</si>
  <si>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</si>
  <si>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</si>
  <si>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</si>
  <si>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</si>
  <si>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</si>
  <si>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</si>
  <si>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</si>
  <si>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</si>
  <si>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</si>
  <si>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</si>
  <si>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</si>
  <si>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</si>
  <si>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</si>
  <si>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</si>
  <si>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</si>
  <si>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</si>
  <si>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</si>
  <si>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</si>
  <si>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</si>
  <si>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</si>
  <si>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</si>
  <si>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</si>
  <si>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</si>
  <si>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</si>
  <si>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</si>
  <si>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</si>
  <si>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</si>
  <si>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</si>
  <si>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</si>
  <si>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</si>
  <si>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</si>
  <si>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</si>
  <si>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</si>
  <si>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</si>
  <si>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</si>
  <si>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</si>
  <si>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</si>
  <si>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</si>
  <si>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</si>
  <si>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</si>
  <si>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</si>
  <si>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</si>
  <si>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</si>
  <si>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</si>
  <si>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</si>
  <si>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</si>
  <si>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</si>
  <si>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</si>
  <si>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</si>
  <si>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</si>
  <si>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</si>
  <si>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</si>
  <si>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</si>
  <si>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</si>
  <si>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</si>
  <si>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</si>
  <si>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</si>
  <si>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</si>
  <si>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</si>
  <si>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</si>
  <si>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</si>
  <si>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</si>
  <si>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</si>
  <si>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</si>
  <si>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</si>
  <si>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</si>
  <si>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</si>
  <si>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</si>
  <si>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</si>
  <si>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</si>
  <si>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</si>
  <si>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</si>
  <si>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</si>
  <si>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</si>
  <si>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</si>
  <si>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</si>
  <si>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</si>
  <si>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</si>
  <si>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</si>
  <si>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</si>
  <si>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</si>
  <si>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</si>
  <si>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</si>
  <si>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</si>
  <si>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</si>
  <si>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</si>
  <si>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</si>
  <si>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</si>
  <si>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</si>
  <si>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</si>
  <si>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</si>
  <si>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</si>
  <si>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</si>
  <si>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</si>
  <si>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</si>
  <si>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</si>
  <si>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</si>
  <si>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</si>
  <si>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</si>
  <si>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</si>
  <si>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</si>
  <si>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</si>
  <si>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</si>
  <si>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</si>
  <si>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</si>
  <si>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</si>
  <si>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</si>
  <si>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</si>
  <si>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</si>
  <si>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</si>
  <si>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</si>
  <si>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</si>
  <si>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</si>
  <si>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</si>
  <si>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</si>
  <si>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</si>
  <si>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</si>
  <si>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</si>
  <si>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</si>
  <si>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</si>
  <si>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</si>
  <si>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</si>
  <si>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</si>
  <si>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</si>
  <si>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</si>
  <si>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</si>
  <si>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</si>
  <si>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</si>
  <si>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</si>
  <si>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</si>
  <si>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</si>
  <si>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</si>
  <si>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</si>
  <si>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</si>
  <si>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</si>
  <si>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</si>
  <si>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</si>
  <si>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</si>
  <si>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</si>
  <si>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</si>
  <si>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</si>
  <si>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</si>
  <si>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</si>
  <si>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</si>
  <si>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</si>
  <si>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</si>
  <si>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</si>
  <si>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</si>
  <si>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</si>
  <si>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</si>
  <si>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</si>
  <si>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</si>
  <si>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</si>
  <si>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</si>
  <si>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</si>
  <si>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</si>
  <si>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</si>
  <si>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</si>
  <si>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</si>
  <si>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</si>
  <si>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</si>
  <si>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</si>
  <si>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</si>
  <si>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</si>
  <si>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</si>
  <si>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</si>
  <si>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</si>
  <si>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</si>
  <si>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</si>
  <si>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</si>
  <si>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</si>
  <si>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</si>
  <si>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</si>
  <si>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</si>
  <si>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</si>
  <si>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</si>
  <si>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</si>
  <si>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</si>
  <si>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</si>
  <si>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</si>
  <si>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</si>
  <si>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</si>
  <si>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</si>
  <si>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</si>
  <si>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</si>
  <si>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</si>
  <si>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</si>
  <si>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</si>
  <si>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</si>
  <si>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</si>
  <si>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</si>
  <si>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</si>
  <si>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</si>
  <si>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</si>
  <si>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</si>
  <si>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</si>
  <si>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</si>
  <si>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</si>
  <si>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</si>
  <si>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</si>
  <si>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</si>
  <si>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</si>
  <si>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</si>
  <si>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</si>
  <si>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</si>
  <si>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</si>
  <si>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</si>
  <si>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</si>
  <si>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</si>
  <si>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</si>
  <si>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</si>
  <si>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</si>
  <si>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</si>
  <si>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</si>
  <si>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</si>
  <si>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</si>
  <si>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</si>
  <si>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</si>
  <si>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</si>
  <si>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</si>
  <si>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</si>
  <si>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</si>
  <si>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</si>
  <si>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</si>
  <si>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</si>
  <si>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</si>
  <si>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</si>
  <si>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</si>
  <si>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</si>
  <si>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</si>
  <si>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</si>
  <si>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</si>
  <si>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</si>
  <si>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</si>
  <si>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</si>
  <si>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</si>
  <si>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</si>
  <si>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</si>
  <si>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</si>
  <si>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</si>
  <si>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</si>
  <si>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</si>
  <si>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</si>
  <si>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</si>
  <si>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</si>
  <si>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</si>
  <si>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</si>
  <si>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</si>
  <si>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</si>
  <si>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</si>
  <si>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</si>
  <si>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</si>
  <si>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</si>
  <si>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</si>
  <si>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</si>
  <si>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</si>
  <si>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</si>
  <si>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</si>
  <si>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</si>
  <si>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</si>
  <si>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</si>
  <si>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</si>
  <si>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</si>
  <si>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</si>
  <si>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</si>
  <si>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</si>
  <si>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</si>
  <si>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</si>
  <si>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</si>
  <si>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</si>
  <si>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</si>
  <si>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</si>
  <si>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</si>
  <si>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</si>
  <si>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</si>
  <si>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</si>
  <si>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</si>
  <si>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</si>
  <si>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</si>
  <si>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</si>
  <si>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</si>
  <si>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</si>
  <si>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</si>
  <si>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</si>
  <si>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</si>
  <si>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</si>
  <si>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</si>
  <si>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</si>
  <si>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</si>
  <si>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</si>
  <si>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</si>
  <si>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</si>
  <si>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</si>
  <si>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</si>
  <si>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</si>
  <si>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</si>
  <si>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</si>
  <si>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</si>
  <si>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</si>
  <si>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</si>
  <si>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</si>
  <si>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</si>
  <si>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</si>
  <si>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</si>
  <si>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</si>
  <si>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</si>
  <si>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</si>
  <si>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</si>
  <si>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</si>
  <si>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</si>
  <si>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</si>
  <si>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</si>
  <si>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</si>
  <si>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</si>
  <si>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</si>
  <si>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</si>
  <si>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</si>
  <si>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</si>
  <si>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</si>
  <si>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</si>
  <si>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</si>
  <si>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</si>
  <si>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</si>
  <si>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</si>
  <si>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</si>
  <si>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</si>
  <si>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</si>
  <si>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</si>
  <si>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</si>
  <si>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</si>
  <si>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</si>
  <si>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</si>
  <si>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</si>
  <si>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</si>
  <si>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</si>
  <si>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</si>
  <si>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</si>
  <si>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</si>
  <si>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</si>
  <si>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</si>
  <si>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</si>
  <si>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</si>
  <si>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</si>
  <si>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</si>
  <si>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</si>
  <si>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</si>
  <si>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</si>
  <si>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</si>
  <si>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</si>
  <si>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</si>
  <si>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</si>
  <si>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</si>
  <si>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</si>
  <si>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</si>
  <si>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</si>
  <si>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</si>
  <si>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</si>
  <si>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</si>
  <si>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</si>
  <si>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</si>
  <si>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</si>
  <si>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</si>
  <si>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</si>
  <si>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</si>
  <si>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</si>
  <si>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</si>
  <si>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</si>
  <si>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</si>
  <si>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</si>
  <si>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</si>
  <si>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</si>
  <si>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</si>
  <si>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</si>
  <si>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</si>
  <si>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</si>
  <si>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</si>
  <si>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</si>
  <si>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</si>
  <si>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</si>
  <si>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</si>
  <si>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</si>
  <si>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</si>
  <si>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</si>
  <si>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</si>
  <si>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</si>
  <si>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</si>
  <si>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</si>
  <si>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</si>
  <si>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</si>
  <si>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</si>
  <si>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</si>
  <si>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</si>
  <si>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</si>
  <si>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</si>
  <si>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</si>
  <si>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</si>
  <si>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</si>
  <si>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</si>
  <si>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</si>
  <si>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</si>
  <si>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</si>
  <si>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</si>
  <si>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</si>
  <si>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</si>
  <si>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</si>
  <si>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</si>
  <si>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</si>
  <si>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</si>
  <si>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</si>
  <si>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</si>
  <si>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</si>
  <si>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</si>
  <si>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</si>
  <si>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</si>
  <si>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</si>
  <si>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</si>
  <si>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</si>
  <si>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</si>
  <si>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</si>
  <si>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</si>
  <si>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</si>
  <si>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</si>
  <si>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</si>
  <si>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</si>
  <si>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</si>
  <si>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</si>
  <si>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</si>
  <si>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</si>
  <si>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</si>
  <si>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</si>
  <si>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</si>
  <si>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</si>
  <si>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</si>
  <si>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</si>
  <si>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</si>
  <si>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</si>
  <si>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</si>
  <si>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</si>
  <si>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</si>
  <si>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</si>
  <si>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</si>
  <si>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</si>
  <si>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</si>
  <si>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</si>
  <si>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</si>
  <si>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</si>
  <si>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</si>
  <si>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</si>
  <si>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</si>
  <si>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</si>
  <si>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</si>
  <si>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</si>
  <si>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</si>
  <si>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</si>
  <si>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</si>
  <si>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</si>
  <si>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</si>
  <si>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</si>
  <si>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</si>
  <si>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</si>
  <si>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</si>
  <si>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</si>
  <si>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</si>
  <si>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</si>
  <si>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</si>
  <si>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</si>
  <si>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</si>
  <si>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</si>
  <si>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</si>
  <si>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</si>
  <si>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</si>
  <si>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</si>
  <si>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</si>
  <si>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</si>
  <si>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</si>
  <si>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</si>
  <si>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</si>
  <si>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</si>
  <si>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</si>
  <si>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</si>
  <si>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</si>
  <si>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</si>
  <si>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</si>
  <si>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</si>
  <si>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</si>
  <si>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</si>
  <si>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</si>
  <si>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</si>
  <si>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</si>
  <si>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</si>
  <si>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</si>
  <si>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</si>
  <si>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</si>
  <si>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</si>
  <si>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</si>
  <si>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</si>
  <si>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</si>
  <si>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</si>
  <si>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</si>
  <si>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</si>
  <si>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</si>
  <si>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</si>
  <si>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</si>
  <si>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</si>
  <si>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</si>
  <si>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</si>
  <si>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</si>
  <si>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</si>
  <si>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</si>
  <si>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</si>
  <si>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</si>
  <si>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</si>
  <si>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</si>
  <si>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</si>
  <si>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</si>
  <si>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</si>
  <si>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</si>
  <si>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</si>
  <si>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</si>
  <si>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</si>
  <si>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</si>
  <si>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</si>
  <si>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</si>
  <si>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</si>
  <si>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</si>
  <si>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</si>
  <si>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</si>
  <si>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</si>
  <si>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</si>
  <si>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</si>
  <si>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</si>
  <si>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</si>
  <si>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</si>
  <si>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</si>
  <si>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</si>
  <si>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</si>
  <si>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</si>
  <si>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</si>
  <si>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</si>
  <si>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</si>
  <si>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</si>
  <si>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</si>
  <si>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</si>
  <si>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</si>
  <si>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</si>
  <si>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</si>
  <si>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</si>
  <si>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</si>
  <si>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</si>
  <si>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</si>
  <si>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</si>
  <si>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</si>
  <si>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</si>
  <si>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</si>
  <si>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</si>
  <si>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</si>
  <si>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</si>
  <si>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</si>
  <si>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</si>
  <si>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</si>
  <si>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</si>
  <si>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</si>
  <si>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</si>
  <si>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</si>
  <si>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</si>
  <si>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</si>
  <si>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</si>
  <si>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</si>
  <si>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</si>
  <si>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</si>
  <si>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</si>
  <si>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</si>
  <si>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</si>
  <si>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</si>
  <si>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</si>
  <si>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</si>
  <si>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</si>
  <si>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</si>
  <si>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</si>
  <si>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</si>
  <si>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</si>
  <si>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</si>
  <si>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</si>
  <si>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</si>
  <si>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</si>
  <si>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</si>
  <si>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</si>
  <si>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</si>
  <si>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</si>
  <si>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</si>
  <si>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</si>
  <si>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</si>
  <si>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</si>
  <si>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</si>
  <si>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</si>
  <si>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</si>
  <si>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</si>
  <si>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</si>
  <si>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</si>
  <si>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</si>
  <si>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</si>
  <si>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</si>
  <si>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</si>
  <si>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</si>
  <si>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</si>
  <si>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</si>
  <si>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</si>
  <si>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</si>
  <si>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</si>
  <si>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</si>
  <si>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</si>
  <si>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</si>
  <si>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</si>
  <si>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</si>
  <si>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</si>
  <si>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</si>
  <si>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</si>
  <si>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</si>
  <si>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</si>
  <si>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</si>
  <si>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</si>
  <si>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</si>
  <si>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</si>
  <si>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</si>
  <si>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</si>
  <si>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</si>
  <si>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</si>
  <si>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</si>
  <si>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</si>
  <si>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</si>
  <si>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</si>
  <si>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</si>
  <si>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</si>
  <si>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</si>
  <si>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</si>
  <si>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</si>
  <si>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</si>
  <si>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</si>
  <si>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</si>
  <si>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</si>
  <si>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</si>
  <si>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</si>
  <si>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</si>
  <si>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</si>
  <si>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</si>
  <si>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</si>
  <si>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</si>
  <si>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</si>
  <si>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</si>
  <si>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</si>
  <si>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</si>
  <si>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</si>
  <si>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</si>
  <si>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</si>
  <si>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</si>
  <si>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</si>
  <si>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</si>
  <si>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</si>
  <si>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</si>
  <si>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</si>
  <si>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</si>
  <si>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</si>
  <si>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</si>
  <si>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</si>
  <si>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</si>
  <si>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</si>
  <si>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</si>
  <si>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</si>
  <si>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</si>
  <si>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</si>
  <si>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</si>
  <si>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</si>
  <si>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</si>
  <si>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</si>
  <si>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</si>
  <si>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</si>
  <si>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</si>
  <si>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</si>
  <si>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</si>
  <si>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</si>
  <si>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</si>
  <si>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</si>
  <si>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</si>
  <si>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</si>
  <si>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</si>
  <si>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</si>
  <si>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</si>
  <si>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</si>
  <si>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</si>
  <si>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</si>
  <si>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</si>
  <si>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</si>
  <si>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</si>
  <si>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</si>
  <si>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</si>
  <si>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</si>
  <si>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</si>
  <si>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</si>
  <si>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</si>
  <si>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</si>
  <si>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</si>
  <si>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</si>
  <si>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</si>
  <si>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</si>
  <si>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</si>
  <si>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</si>
  <si>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</si>
  <si>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</si>
  <si>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</si>
  <si>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</si>
  <si>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</si>
  <si>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</si>
  <si>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</si>
  <si>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</si>
  <si>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</si>
  <si>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</si>
  <si>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</si>
  <si>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</si>
  <si>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</si>
  <si>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</si>
  <si>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</si>
  <si>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</si>
  <si>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</si>
  <si>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</si>
  <si>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</si>
  <si>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</si>
  <si>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</si>
  <si>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</si>
  <si>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</si>
  <si>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</si>
  <si>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</si>
  <si>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</si>
  <si>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</si>
  <si>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</si>
  <si>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</si>
  <si>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</si>
  <si>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</si>
  <si>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</si>
  <si>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</si>
  <si>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</si>
  <si>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</si>
  <si>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</si>
  <si>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</si>
  <si>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</si>
  <si>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</si>
  <si>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</si>
  <si>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</si>
  <si>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</si>
  <si>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</si>
  <si>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</si>
  <si>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</si>
  <si>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</si>
  <si>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</si>
  <si>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</si>
  <si>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</si>
  <si>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</si>
  <si>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</si>
  <si>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</si>
  <si>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</si>
  <si>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</si>
  <si>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</si>
  <si>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</si>
  <si>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</si>
  <si>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</si>
  <si>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</si>
  <si>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</si>
  <si>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</si>
  <si>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</si>
  <si>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</si>
  <si>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</si>
  <si>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</si>
  <si>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</si>
  <si>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</si>
  <si>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</si>
  <si>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</si>
  <si>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</si>
  <si>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</si>
  <si>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</si>
  <si>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</si>
  <si>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</si>
  <si>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</si>
  <si>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</si>
  <si>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</si>
  <si>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</si>
  <si>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</si>
  <si>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</si>
  <si>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</si>
  <si>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</si>
  <si>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</si>
  <si>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</si>
  <si>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</si>
  <si>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</si>
  <si>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</si>
  <si>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</si>
  <si>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</si>
  <si>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</si>
  <si>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</si>
  <si>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</si>
  <si>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</si>
  <si>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</si>
  <si>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</si>
  <si>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</si>
  <si>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</si>
  <si>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</si>
  <si>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</si>
  <si>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</si>
  <si>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</si>
  <si>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</si>
  <si>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</si>
  <si>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</si>
  <si>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</si>
  <si>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</si>
  <si>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</si>
  <si>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</si>
  <si>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</si>
  <si>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</si>
  <si>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</si>
  <si>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</si>
  <si>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</si>
  <si>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</si>
  <si>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</si>
  <si>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</si>
  <si>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</si>
  <si>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</si>
  <si>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</si>
  <si>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</si>
  <si>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</si>
  <si>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</si>
  <si>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</si>
  <si>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</si>
  <si>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</si>
  <si>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</si>
  <si>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</si>
  <si>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</si>
  <si>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</si>
  <si>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</si>
  <si>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</si>
  <si>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</si>
  <si>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</si>
  <si>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</si>
  <si>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</si>
  <si>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</si>
  <si>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</si>
  <si>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</si>
  <si>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</si>
  <si>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</si>
  <si>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</si>
  <si>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</si>
  <si>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</si>
  <si>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</si>
  <si>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</si>
  <si>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</si>
  <si>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</si>
  <si>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</si>
  <si>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</si>
  <si>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</si>
  <si>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</si>
  <si>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</si>
  <si>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</si>
  <si>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</si>
  <si>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</si>
  <si>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</si>
  <si>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</si>
  <si>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</si>
  <si>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</si>
  <si>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</si>
  <si>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</si>
  <si>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</si>
  <si>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</si>
  <si>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</si>
  <si>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</si>
  <si>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</si>
  <si>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</si>
  <si>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</si>
  <si>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</si>
  <si>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</si>
  <si>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</si>
  <si>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</si>
  <si>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</si>
  <si>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</si>
  <si>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</si>
  <si>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</si>
  <si>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</si>
  <si>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</si>
  <si>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</si>
  <si>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</si>
  <si>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</si>
  <si>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</si>
  <si>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</si>
  <si>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</si>
  <si>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</si>
  <si>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</si>
  <si>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</si>
  <si>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</si>
  <si>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</si>
  <si>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</si>
  <si>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</si>
  <si>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</si>
  <si>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</si>
  <si>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</si>
  <si>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</si>
  <si>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</si>
  <si>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</si>
  <si>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</si>
  <si>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</si>
  <si>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</si>
  <si>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</si>
  <si>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</si>
  <si>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</si>
  <si>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</si>
  <si>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</si>
  <si>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</si>
  <si>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</si>
  <si>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</si>
  <si>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</si>
  <si>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</si>
  <si>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</si>
  <si>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</si>
  <si>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</si>
  <si>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</si>
  <si>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</si>
  <si>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</si>
  <si>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</si>
  <si>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</si>
  <si>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</si>
  <si>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</si>
  <si>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</si>
  <si>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</si>
  <si>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</si>
  <si>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</si>
  <si>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</si>
  <si>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</si>
  <si>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</si>
  <si>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</si>
  <si>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</si>
  <si>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</si>
  <si>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</si>
  <si>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</si>
  <si>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</si>
  <si>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</si>
  <si>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</si>
  <si>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</si>
  <si>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</si>
  <si>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</si>
  <si>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</si>
  <si>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</si>
  <si>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</si>
  <si>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</si>
  <si>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</si>
  <si>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</si>
  <si>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</si>
  <si>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</si>
  <si>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</si>
  <si>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</si>
  <si>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</si>
  <si>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</si>
  <si>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</si>
  <si>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</si>
  <si>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</si>
  <si>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</si>
  <si>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</si>
  <si>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</si>
  <si>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</si>
  <si>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</si>
  <si>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</si>
  <si>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</si>
  <si>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</si>
  <si>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</si>
  <si>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</si>
  <si>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</si>
  <si>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</si>
  <si>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</si>
  <si>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</si>
  <si>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</si>
  <si>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</si>
  <si>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</si>
  <si>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</si>
  <si>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</si>
  <si>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</si>
  <si>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</si>
  <si>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</si>
  <si>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</si>
  <si>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</si>
  <si>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</si>
  <si>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</si>
  <si>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</si>
  <si>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</si>
  <si>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</si>
  <si>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</si>
  <si>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</si>
  <si>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</si>
  <si>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</si>
  <si>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</si>
  <si>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</si>
  <si>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</si>
  <si>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</si>
  <si>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</si>
  <si>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</si>
  <si>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</si>
  <si>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</si>
  <si>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</si>
  <si>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</si>
  <si>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</si>
  <si>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</si>
  <si>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</si>
  <si>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</si>
  <si>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</si>
  <si>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</si>
  <si>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</si>
  <si>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</si>
  <si>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</si>
  <si>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</si>
  <si>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</si>
  <si>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</si>
  <si>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</si>
  <si>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</si>
  <si>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</si>
  <si>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</si>
  <si>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</si>
  <si>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</si>
  <si>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</si>
  <si>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</si>
  <si>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</si>
  <si>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</si>
  <si>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</si>
  <si>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</si>
  <si>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</si>
  <si>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</si>
  <si>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</si>
  <si>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</si>
  <si>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</si>
  <si>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</si>
  <si>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</si>
  <si>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</si>
  <si>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</si>
  <si>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</si>
  <si>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</si>
  <si>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</si>
  <si>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</si>
  <si>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</si>
  <si>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</si>
  <si>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</si>
  <si>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</si>
  <si>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</si>
  <si>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</si>
  <si>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</si>
  <si>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</si>
  <si>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</si>
  <si>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</si>
  <si>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</si>
  <si>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</si>
  <si>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</si>
  <si>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</si>
  <si>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</si>
  <si>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</si>
  <si>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</si>
  <si>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</si>
  <si>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</si>
  <si>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</si>
  <si>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</si>
  <si>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</si>
  <si>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</si>
  <si>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</si>
  <si>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</si>
  <si>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</si>
  <si>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</si>
  <si>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</si>
  <si>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</si>
  <si>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</si>
  <si>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</si>
  <si>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</si>
  <si>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</si>
  <si>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</si>
  <si>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</si>
  <si>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</si>
  <si>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</si>
  <si>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</si>
  <si>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</si>
  <si>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</si>
  <si>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</si>
  <si>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</si>
  <si>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</si>
  <si>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</si>
  <si>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</si>
  <si>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</si>
  <si>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</si>
  <si>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</si>
  <si>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</si>
  <si>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</si>
  <si>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</si>
  <si>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</si>
  <si>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</si>
  <si>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</si>
  <si>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</si>
  <si>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</si>
  <si>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</si>
  <si>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</si>
  <si>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</si>
  <si>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</si>
  <si>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</si>
  <si>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</si>
  <si>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</si>
  <si>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</si>
  <si>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</si>
  <si>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</si>
  <si>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</si>
  <si>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</si>
  <si>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</si>
  <si>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</si>
  <si>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</si>
  <si>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</si>
  <si>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</si>
  <si>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</si>
  <si>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</si>
  <si>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</si>
  <si>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</si>
  <si>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</si>
  <si>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</si>
  <si>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</si>
  <si>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</si>
  <si>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</si>
  <si>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</si>
  <si>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</si>
  <si>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</si>
  <si>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</si>
  <si>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</si>
  <si>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</si>
  <si>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</si>
  <si>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</si>
  <si>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</si>
  <si>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</si>
  <si>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</si>
  <si>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</si>
  <si>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</si>
  <si>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</si>
  <si>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</si>
  <si>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</si>
  <si>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</si>
  <si>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</si>
  <si>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</si>
  <si>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</si>
  <si>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</si>
  <si>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</si>
  <si>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</si>
  <si>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</si>
  <si>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</si>
  <si>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</si>
  <si>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</si>
  <si>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</si>
  <si>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</si>
  <si>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</si>
  <si>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</si>
  <si>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</si>
  <si>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</si>
  <si>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</si>
  <si>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</si>
  <si>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</si>
  <si>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</si>
  <si>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</si>
  <si>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</si>
  <si>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</si>
  <si>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</si>
  <si>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</si>
  <si>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</si>
  <si>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</si>
  <si>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</si>
  <si>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</si>
  <si>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</si>
  <si>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</si>
  <si>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</si>
  <si>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</si>
  <si>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</si>
  <si>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</si>
  <si>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</si>
  <si>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</si>
  <si>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</si>
  <si>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</si>
  <si>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</si>
  <si>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</si>
  <si>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</si>
  <si>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</si>
  <si>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</si>
  <si>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</si>
  <si>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</si>
  <si>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</si>
  <si>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</si>
  <si>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</si>
  <si>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</si>
  <si>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</si>
  <si>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</si>
  <si>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</si>
  <si>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</si>
  <si>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</si>
  <si>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</si>
  <si>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</si>
  <si>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</si>
  <si>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</si>
  <si>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</si>
  <si>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</si>
  <si>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</si>
  <si>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</si>
  <si>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</si>
  <si>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</si>
  <si>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</si>
  <si>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</si>
  <si>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</si>
  <si>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</si>
  <si>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</si>
  <si>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</si>
  <si>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</si>
  <si>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</si>
  <si>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</si>
  <si>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</si>
  <si>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</si>
  <si>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</si>
  <si>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</si>
  <si>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</si>
  <si>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</si>
  <si>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</si>
  <si>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</si>
  <si>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</si>
  <si>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</si>
  <si>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</si>
  <si>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</si>
  <si>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</si>
  <si>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</si>
  <si>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</si>
  <si>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</si>
  <si>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</si>
  <si>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</si>
  <si>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</si>
  <si>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</si>
  <si>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</si>
  <si>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</si>
  <si>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</si>
  <si>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</si>
  <si>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</si>
  <si>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</si>
  <si>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</si>
  <si>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</si>
  <si>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</si>
  <si>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</si>
  <si>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</si>
  <si>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</si>
  <si>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</si>
  <si>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</si>
  <si>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</si>
  <si>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</si>
  <si>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</si>
  <si>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</si>
  <si>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</si>
  <si>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</si>
  <si>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</si>
  <si>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</si>
  <si>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</si>
  <si>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</si>
  <si>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</si>
  <si>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</si>
  <si>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</si>
  <si>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</si>
  <si>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</si>
  <si>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</si>
  <si>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</si>
  <si>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</si>
  <si>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</si>
  <si>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</si>
  <si>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</si>
  <si>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</si>
  <si>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</si>
  <si>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</si>
  <si>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</si>
  <si>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</si>
  <si>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</si>
  <si>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</si>
  <si>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</si>
  <si>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</si>
  <si>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</si>
  <si>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</si>
  <si>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</si>
  <si>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</si>
  <si>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</si>
  <si>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</si>
  <si>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</si>
  <si>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</si>
  <si>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</si>
  <si>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</si>
  <si>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</si>
  <si>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</si>
  <si>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</si>
  <si>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</si>
  <si>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</si>
  <si>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</si>
  <si>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</si>
  <si>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</si>
  <si>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</si>
  <si>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</si>
  <si>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</si>
  <si>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</si>
  <si>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</si>
  <si>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</si>
  <si>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</si>
  <si>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</si>
  <si>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</si>
  <si>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</si>
  <si>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</si>
  <si>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</si>
  <si>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</si>
  <si>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</si>
  <si>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</si>
  <si>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</si>
  <si>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</si>
  <si>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</si>
  <si>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</si>
  <si>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</si>
  <si>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</si>
  <si>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</si>
  <si>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</si>
  <si>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</si>
  <si>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</si>
  <si>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</si>
  <si>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</si>
  <si>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</si>
  <si>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</si>
  <si>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</si>
  <si>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</si>
  <si>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</si>
  <si>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</si>
  <si>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</si>
  <si>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</si>
  <si>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</si>
  <si>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</si>
  <si>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</si>
  <si>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</si>
  <si>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</si>
  <si>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</si>
  <si>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</si>
  <si>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</si>
  <si>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</si>
  <si>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</si>
  <si>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</si>
  <si>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</si>
  <si>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</si>
  <si>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</si>
  <si>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</si>
  <si>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</si>
  <si>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</si>
  <si>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</si>
  <si>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</si>
  <si>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</si>
  <si>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</si>
  <si>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</si>
  <si>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</si>
  <si>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</si>
  <si>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</si>
  <si>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</si>
  <si>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</si>
  <si>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</si>
  <si>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</si>
  <si>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</si>
  <si>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</si>
  <si>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</si>
  <si>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</si>
  <si>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</si>
  <si>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</si>
  <si>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</si>
  <si>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</si>
  <si>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</si>
  <si>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</si>
  <si>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</si>
  <si>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</si>
  <si>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</si>
  <si>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</si>
  <si>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</si>
  <si>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</si>
  <si>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</si>
  <si>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</si>
  <si>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</si>
  <si>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</si>
  <si>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</si>
  <si>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</si>
  <si>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</si>
  <si>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</si>
  <si>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</si>
  <si>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</si>
  <si>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</si>
  <si>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</si>
  <si>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</si>
  <si>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</si>
  <si>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</si>
  <si>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</si>
  <si>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</si>
  <si>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</si>
  <si>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</si>
  <si>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</si>
  <si>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</si>
  <si>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</si>
  <si>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</si>
  <si>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</si>
  <si>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</si>
  <si>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</si>
  <si>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</si>
  <si>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</si>
  <si>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</si>
  <si>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</si>
  <si>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</si>
  <si>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</si>
  <si>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</si>
  <si>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</si>
  <si>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</si>
  <si>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</si>
  <si>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</si>
  <si>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</si>
  <si>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</si>
  <si>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</si>
  <si>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</si>
  <si>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</si>
  <si>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</si>
  <si>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</si>
  <si>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</si>
  <si>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</si>
  <si>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</si>
  <si>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</si>
  <si>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</si>
  <si>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</si>
  <si>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</si>
  <si>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</si>
  <si>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</si>
  <si>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</si>
  <si>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</si>
  <si>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</si>
  <si>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</si>
  <si>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</si>
  <si>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</si>
  <si>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</si>
  <si>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</si>
  <si>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</si>
  <si>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</si>
  <si>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</si>
  <si>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</si>
  <si>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</si>
  <si>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</si>
  <si>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</si>
  <si>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</si>
  <si>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</si>
  <si>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</si>
  <si>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</si>
  <si>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</si>
  <si>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</si>
  <si>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</si>
  <si>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</si>
  <si>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</si>
  <si>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</si>
  <si>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</si>
  <si>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</si>
  <si>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</si>
  <si>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</si>
  <si>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</si>
  <si>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</si>
  <si>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</si>
  <si>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</si>
  <si>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</si>
  <si>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</si>
  <si>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</si>
  <si>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</si>
  <si>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</si>
  <si>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</si>
  <si>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</si>
  <si>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</si>
  <si>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</si>
  <si>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</si>
  <si>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</si>
  <si>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</si>
  <si>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</si>
  <si>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</si>
  <si>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</si>
  <si>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</si>
  <si>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</si>
  <si>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</si>
  <si>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</si>
  <si>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</si>
  <si>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</si>
  <si>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</si>
  <si>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</si>
  <si>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</si>
  <si>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</si>
  <si>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</si>
  <si>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</si>
  <si>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</si>
  <si>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</si>
  <si>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</si>
  <si>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</si>
  <si>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</si>
  <si>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</si>
  <si>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</si>
  <si>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</si>
  <si>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</si>
  <si>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</si>
  <si>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</si>
  <si>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</si>
  <si>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</si>
  <si>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</si>
  <si>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</si>
  <si>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</si>
  <si>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</si>
  <si>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</si>
  <si>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</si>
  <si>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</si>
  <si>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</si>
  <si>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</si>
  <si>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</si>
  <si>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</si>
  <si>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</si>
  <si>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</si>
  <si>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</si>
  <si>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</si>
  <si>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</si>
  <si>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</si>
  <si>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</si>
  <si>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</si>
  <si>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</si>
  <si>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</si>
  <si>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</si>
  <si>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</si>
  <si>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</si>
  <si>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</si>
  <si>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</si>
  <si>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</si>
  <si>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</si>
  <si>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</si>
  <si>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</si>
  <si>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</si>
  <si>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</si>
  <si>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</si>
  <si>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</si>
  <si>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</si>
  <si>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</si>
  <si>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</si>
  <si>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</si>
  <si>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</si>
  <si>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</si>
  <si>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</si>
  <si>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</si>
  <si>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</si>
  <si>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</si>
  <si>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</si>
  <si>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</si>
  <si>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</si>
  <si>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</si>
  <si>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</si>
  <si>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</si>
  <si>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</si>
  <si>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</si>
  <si>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</si>
  <si>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</si>
  <si>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</si>
  <si>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</si>
  <si>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</si>
  <si>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</si>
  <si>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</si>
  <si>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</si>
  <si>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</si>
  <si>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</si>
  <si>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</si>
  <si>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</si>
  <si>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</si>
  <si>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</si>
  <si>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</si>
  <si>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</si>
  <si>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</si>
  <si>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</si>
  <si>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</si>
  <si>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</si>
  <si>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</si>
  <si>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</si>
  <si>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</si>
  <si>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</si>
  <si>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</si>
  <si>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</si>
  <si>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</si>
  <si>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</si>
  <si>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</si>
  <si>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</si>
  <si>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</si>
  <si>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</si>
  <si>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</si>
  <si>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</si>
  <si>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</si>
  <si>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</si>
  <si>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</si>
  <si>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</si>
  <si>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</si>
  <si>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</si>
  <si>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</si>
  <si>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</si>
  <si>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</si>
  <si>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</si>
  <si>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</si>
  <si>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</si>
  <si>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</si>
  <si>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</si>
  <si>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</si>
  <si>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</si>
  <si>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</si>
  <si>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</si>
  <si>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</si>
  <si>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</si>
  <si>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</si>
  <si>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</si>
  <si>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</si>
  <si>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</si>
  <si>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</si>
  <si>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</si>
  <si>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</si>
  <si>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</si>
  <si>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</si>
  <si>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</si>
  <si>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</si>
  <si>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</si>
  <si>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</si>
  <si>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</si>
  <si>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</si>
  <si>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</si>
  <si>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</si>
  <si>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</si>
  <si>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</si>
  <si>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</si>
  <si>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</si>
  <si>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</si>
  <si>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</si>
  <si>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</si>
  <si>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</si>
  <si>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</si>
  <si>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</si>
  <si>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</si>
  <si>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</si>
  <si>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</si>
  <si>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</si>
  <si>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</si>
  <si>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</si>
  <si>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</si>
  <si>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</si>
  <si>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</si>
  <si>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</si>
  <si>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</si>
  <si>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</si>
  <si>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</si>
  <si>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</si>
  <si>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</si>
  <si>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</si>
  <si>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</si>
  <si>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</si>
  <si>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</si>
  <si>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</si>
  <si>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</si>
  <si>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</si>
  <si>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</si>
  <si>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</si>
  <si>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</si>
  <si>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</si>
  <si>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</si>
  <si>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</si>
  <si>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</si>
  <si>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</si>
  <si>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</si>
  <si>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</si>
  <si>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</si>
  <si>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</si>
  <si>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</si>
  <si>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</si>
  <si>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</si>
  <si>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</si>
  <si>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</si>
  <si>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</si>
  <si>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</si>
  <si>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</si>
  <si>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</si>
  <si>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</si>
  <si>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</si>
  <si>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</si>
  <si>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</si>
  <si>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</si>
  <si>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</si>
  <si>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</si>
  <si>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</si>
  <si>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</si>
  <si>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</si>
  <si>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</si>
  <si>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</si>
  <si>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</si>
  <si>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</si>
  <si>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</si>
  <si>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</si>
  <si>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</si>
  <si>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</si>
  <si>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</si>
  <si>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</si>
  <si>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</si>
  <si>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</si>
  <si>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</si>
  <si>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</si>
  <si>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</si>
  <si>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</si>
  <si>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</si>
  <si>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</si>
  <si>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</si>
  <si>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</si>
  <si>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</si>
  <si>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</si>
  <si>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</si>
  <si>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</si>
  <si>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</si>
  <si>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</si>
  <si>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</si>
  <si>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</si>
  <si>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</si>
  <si>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</si>
  <si>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</si>
  <si>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</si>
  <si>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</si>
  <si>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</si>
  <si>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</si>
  <si>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</si>
  <si>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</si>
  <si>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</si>
  <si>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</si>
  <si>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</si>
  <si>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</si>
  <si>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</si>
  <si>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</si>
  <si>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</si>
  <si>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</si>
  <si>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</si>
  <si>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</si>
  <si>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</si>
  <si>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</si>
  <si>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</si>
  <si>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</si>
  <si>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</si>
  <si>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</si>
  <si>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</si>
  <si>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</si>
  <si>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</si>
  <si>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</si>
  <si>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</si>
  <si>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</si>
  <si>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</si>
  <si>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</si>
  <si>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</si>
  <si>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</si>
  <si>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</si>
  <si>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</si>
  <si>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</si>
  <si>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</si>
  <si>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</si>
  <si>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</si>
  <si>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</si>
  <si>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</si>
  <si>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</si>
  <si>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</si>
  <si>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</si>
  <si>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</si>
  <si>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</si>
  <si>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</si>
  <si>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</si>
  <si>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</si>
  <si>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</si>
  <si>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</si>
  <si>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</si>
  <si>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</si>
  <si>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</si>
  <si>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</si>
  <si>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</si>
  <si>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</si>
  <si>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</si>
  <si>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</si>
  <si>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</si>
  <si>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</si>
  <si>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</si>
  <si>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</si>
  <si>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</si>
  <si>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</si>
  <si>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</si>
  <si>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</si>
  <si>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</si>
  <si>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</si>
  <si>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</si>
  <si>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</si>
  <si>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</si>
  <si>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</si>
  <si>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</si>
  <si>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</si>
  <si>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</si>
  <si>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</si>
  <si>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</si>
  <si>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</si>
  <si>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</si>
  <si>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</si>
  <si>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</si>
  <si>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</si>
  <si>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</si>
  <si>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</si>
  <si>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</si>
  <si>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</si>
  <si>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</si>
  <si>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</si>
  <si>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</si>
  <si>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</si>
  <si>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</si>
  <si>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</si>
  <si>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</si>
  <si>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</si>
  <si>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</si>
  <si>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</si>
  <si>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</si>
  <si>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</si>
  <si>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</si>
  <si>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</si>
  <si>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</si>
  <si>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</si>
  <si>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</si>
  <si>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</si>
  <si>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</si>
  <si>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</si>
  <si>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</si>
  <si>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</si>
  <si>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</si>
  <si>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</si>
  <si>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</si>
  <si>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</si>
  <si>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</si>
  <si>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</si>
  <si>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</si>
  <si>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</si>
  <si>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</si>
  <si>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</si>
  <si>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</si>
  <si>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</si>
  <si>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</si>
  <si>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</si>
  <si>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</si>
  <si>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</si>
  <si>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</si>
  <si>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</si>
  <si>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</si>
  <si>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</si>
  <si>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</si>
  <si>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</si>
  <si>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</si>
  <si>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</si>
  <si>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</si>
  <si>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</si>
  <si>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</si>
  <si>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</si>
  <si>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</si>
  <si>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</si>
  <si>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</si>
  <si>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</si>
  <si>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</si>
  <si>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</si>
  <si>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</si>
  <si>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</si>
  <si>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</si>
  <si>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</si>
  <si>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</si>
  <si>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</si>
  <si>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</si>
  <si>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</si>
  <si>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</si>
  <si>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</si>
  <si>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</si>
  <si>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</si>
  <si>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</si>
  <si>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</si>
  <si>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</si>
  <si>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</si>
  <si>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</si>
  <si>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</si>
  <si>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</si>
  <si>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</si>
  <si>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</si>
  <si>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</si>
  <si>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</si>
  <si>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</si>
  <si>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</si>
  <si>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</si>
  <si>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</si>
  <si>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</si>
  <si>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</si>
  <si>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</si>
  <si>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</si>
  <si>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</si>
  <si>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</si>
  <si>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</si>
  <si>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</si>
  <si>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</si>
  <si>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</si>
  <si>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</si>
  <si>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</si>
  <si>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</si>
  <si>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</si>
  <si>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</si>
  <si>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</si>
  <si>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</si>
  <si>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</si>
  <si>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</si>
  <si>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</si>
  <si>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</si>
  <si>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</si>
  <si>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</si>
  <si>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</si>
  <si>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</si>
  <si>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</si>
  <si>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</si>
  <si>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</si>
  <si>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</si>
  <si>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</si>
  <si>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</si>
  <si>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</si>
  <si>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</si>
  <si>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</si>
  <si>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</si>
  <si>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</si>
  <si>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</si>
  <si>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</si>
  <si>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</si>
  <si>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</si>
  <si>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</si>
  <si>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</si>
  <si>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</si>
  <si>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</si>
  <si>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</si>
  <si>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</si>
  <si>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</si>
  <si>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</si>
  <si>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</si>
  <si>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</si>
  <si>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</si>
  <si>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</si>
  <si>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</si>
  <si>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</si>
  <si>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</si>
  <si>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</si>
  <si>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</si>
  <si>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</si>
  <si>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</si>
  <si>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</si>
  <si>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</si>
  <si>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</si>
  <si>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</si>
  <si>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</si>
  <si>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</si>
  <si>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</si>
  <si>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</si>
  <si>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</si>
  <si>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</si>
  <si>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</si>
  <si>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</si>
  <si>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</si>
  <si>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</si>
  <si>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</si>
  <si>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</si>
  <si>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</si>
  <si>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</si>
  <si>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</si>
  <si>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</si>
  <si>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</si>
  <si>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</si>
  <si>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</si>
  <si>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</si>
  <si>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</si>
  <si>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</si>
  <si>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</si>
  <si>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</si>
  <si>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</si>
  <si>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</si>
  <si>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</si>
  <si>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</si>
  <si>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</si>
  <si>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</si>
  <si>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</si>
  <si>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</si>
  <si>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</si>
  <si>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</si>
  <si>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</si>
  <si>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</si>
  <si>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</si>
  <si>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</si>
  <si>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</si>
  <si>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</si>
  <si>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</si>
  <si>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</si>
  <si>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</si>
  <si>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</si>
  <si>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</si>
  <si>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</si>
  <si>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</si>
  <si>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</si>
  <si>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</si>
  <si>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</si>
  <si>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</si>
  <si>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</si>
  <si>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</si>
  <si>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</si>
  <si>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</si>
  <si>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</si>
  <si>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</si>
  <si>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</si>
  <si>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</si>
  <si>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</si>
  <si>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</si>
  <si>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</si>
  <si>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</si>
  <si>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</si>
  <si>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</si>
  <si>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</si>
  <si>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</si>
  <si>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</si>
  <si>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</si>
  <si>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</si>
  <si>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</si>
  <si>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</si>
  <si>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</si>
  <si>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</si>
  <si>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</si>
  <si>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</si>
  <si>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</si>
  <si>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</si>
  <si>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</si>
  <si>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</si>
  <si>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</si>
  <si>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</si>
  <si>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</si>
  <si>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</si>
  <si>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</si>
  <si>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</si>
  <si>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</si>
  <si>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</si>
  <si>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</si>
  <si>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</si>
  <si>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</si>
  <si>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</si>
  <si>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</si>
  <si>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</si>
  <si>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</si>
  <si>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</si>
  <si>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</si>
  <si>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</si>
  <si>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</si>
  <si>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</si>
  <si>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</si>
  <si>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</si>
  <si>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</si>
  <si>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</si>
  <si>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</si>
  <si>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</si>
  <si>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</si>
  <si>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</si>
  <si>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</si>
  <si>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</si>
  <si>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</si>
  <si>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</si>
  <si>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</si>
  <si>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</si>
  <si>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</si>
  <si>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</si>
  <si>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</si>
  <si>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</si>
  <si>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</si>
  <si>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</si>
  <si>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</si>
  <si>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</si>
  <si>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</si>
  <si>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</si>
  <si>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</si>
  <si>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</si>
  <si>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</si>
  <si>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</si>
  <si>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</si>
  <si>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</si>
  <si>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</si>
  <si>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</si>
  <si>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</si>
  <si>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</si>
  <si>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</si>
  <si>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</si>
  <si>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</si>
  <si>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</si>
  <si>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</si>
  <si>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</si>
  <si>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</si>
  <si>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</si>
  <si>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</si>
  <si>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</si>
  <si>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</si>
  <si>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</si>
  <si>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</si>
  <si>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</si>
  <si>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</si>
  <si>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</si>
  <si>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</si>
  <si>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</si>
  <si>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</si>
  <si>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</si>
  <si>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</si>
  <si>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</si>
  <si>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</si>
  <si>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</si>
  <si>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</si>
  <si>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</si>
  <si>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</si>
  <si>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</si>
  <si>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</si>
  <si>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</si>
  <si>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</si>
  <si>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</si>
  <si>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</si>
  <si>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</si>
  <si>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</si>
  <si>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</si>
  <si>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</si>
  <si>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</si>
  <si>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</si>
  <si>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</si>
  <si>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</si>
  <si>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</si>
  <si>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</si>
  <si>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</si>
  <si>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</si>
  <si>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</si>
  <si>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</si>
  <si>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</si>
  <si>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</si>
  <si>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</si>
  <si>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</si>
  <si>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</si>
  <si>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</si>
  <si>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</si>
  <si>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</si>
  <si>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</si>
  <si>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</si>
  <si>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</si>
  <si>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</si>
  <si>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</si>
  <si>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</si>
  <si>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</si>
  <si>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</si>
  <si>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</si>
  <si>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</si>
  <si>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</si>
  <si>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</si>
  <si>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</si>
  <si>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</si>
  <si>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</si>
  <si>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</si>
  <si>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</si>
  <si>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</si>
  <si>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</si>
  <si>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</si>
  <si>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</si>
  <si>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</si>
  <si>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</si>
  <si>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</si>
  <si>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</si>
  <si>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</si>
  <si>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</si>
  <si>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</si>
  <si>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</si>
  <si>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</si>
  <si>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</si>
  <si>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</si>
  <si>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</si>
  <si>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</si>
  <si>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</si>
  <si>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</si>
  <si>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</si>
  <si>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</si>
  <si>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</si>
  <si>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</si>
  <si>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</si>
  <si>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</si>
  <si>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</si>
  <si>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</si>
  <si>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</si>
  <si>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</si>
  <si>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</si>
  <si>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</si>
  <si>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</si>
  <si>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</si>
  <si>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</si>
  <si>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</si>
  <si>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</si>
  <si>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</si>
  <si>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</si>
  <si>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</si>
  <si>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</si>
  <si>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</si>
  <si>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</si>
  <si>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</si>
  <si>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</si>
  <si>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</si>
  <si>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</si>
  <si>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</si>
  <si>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</si>
  <si>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</si>
  <si>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</si>
  <si>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</si>
  <si>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</si>
  <si>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</si>
  <si>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</si>
  <si>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</si>
  <si>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</si>
  <si>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</si>
  <si>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</si>
  <si>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</si>
  <si>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</si>
  <si>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</si>
  <si>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</si>
  <si>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</si>
  <si>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</si>
  <si>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</si>
  <si>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</si>
  <si>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</si>
  <si>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</si>
  <si>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</si>
  <si>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</si>
  <si>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</si>
  <si>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</si>
  <si>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</si>
  <si>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</si>
  <si>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</si>
  <si>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</si>
  <si>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</si>
  <si>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</si>
  <si>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</si>
  <si>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</si>
  <si>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</si>
  <si>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</si>
  <si>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</si>
  <si>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</si>
  <si>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</si>
  <si>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</si>
  <si>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</si>
  <si>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</si>
  <si>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</si>
  <si>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</si>
  <si>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</si>
  <si>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</si>
  <si>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</si>
  <si>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</si>
  <si>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</si>
  <si>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</si>
  <si>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</si>
  <si>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</si>
  <si>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</si>
  <si>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</si>
  <si>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</si>
  <si>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</si>
  <si>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</si>
  <si>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</si>
  <si>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</si>
  <si>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</si>
  <si>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</si>
  <si>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</si>
  <si>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</si>
  <si>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</si>
  <si>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</si>
  <si>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</si>
  <si>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</si>
  <si>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</si>
  <si>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</si>
  <si>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</si>
  <si>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</si>
  <si>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</si>
  <si>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</si>
  <si>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</si>
  <si>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</si>
  <si>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</si>
  <si>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</si>
  <si>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</si>
  <si>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</si>
  <si>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</si>
  <si>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</si>
  <si>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</si>
  <si>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</si>
  <si>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</si>
  <si>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</si>
  <si>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</si>
  <si>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</si>
  <si>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</si>
  <si>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</si>
  <si>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</si>
  <si>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</si>
  <si>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</si>
  <si>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</si>
  <si>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</si>
  <si>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</si>
  <si>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</si>
  <si>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</si>
  <si>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</si>
  <si>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</si>
  <si>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</si>
  <si>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</si>
  <si>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</si>
  <si>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</si>
  <si>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</si>
  <si>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</si>
  <si>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</si>
  <si>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</si>
  <si>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</si>
  <si>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</si>
  <si>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</si>
  <si>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</si>
  <si>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</si>
  <si>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</si>
  <si>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</si>
  <si>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</si>
  <si>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</si>
  <si>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</si>
  <si>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</si>
  <si>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</si>
  <si>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</si>
  <si>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</si>
  <si>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</si>
  <si>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</si>
  <si>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</si>
  <si>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</si>
  <si>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</si>
  <si>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</si>
  <si>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</si>
  <si>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</si>
  <si>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</si>
  <si>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</si>
  <si>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</si>
  <si>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</si>
  <si>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</si>
  <si>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</si>
  <si>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</si>
  <si>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</si>
  <si>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</si>
  <si>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</si>
  <si>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</si>
  <si>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</si>
  <si>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</si>
  <si>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</si>
  <si>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</si>
  <si>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</si>
  <si>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</si>
  <si>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</si>
  <si>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</si>
  <si>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</si>
  <si>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</si>
  <si>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</si>
  <si>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</si>
  <si>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</si>
  <si>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</si>
  <si>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</si>
  <si>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</si>
  <si>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</si>
  <si>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</si>
  <si>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</si>
  <si>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</si>
  <si>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</si>
  <si>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</si>
  <si>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</si>
  <si>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</si>
  <si>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</si>
  <si>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</si>
  <si>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</si>
  <si>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</si>
  <si>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</si>
  <si>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</si>
  <si>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</si>
  <si>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</si>
  <si>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</si>
  <si>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</si>
  <si>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</si>
  <si>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</si>
  <si>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</si>
  <si>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</si>
  <si>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</si>
  <si>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</si>
  <si>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</si>
  <si>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</si>
  <si>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</si>
  <si>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</si>
  <si>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</si>
  <si>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</si>
  <si>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</si>
  <si>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</si>
  <si>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</si>
  <si>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</si>
  <si>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</si>
  <si>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</si>
  <si>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</si>
  <si>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</si>
  <si>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</si>
  <si>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</si>
  <si>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</si>
  <si>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</si>
  <si>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</si>
  <si>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</si>
  <si>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</si>
  <si>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</si>
  <si>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</si>
  <si>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</si>
  <si>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</si>
  <si>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</si>
  <si>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</si>
  <si>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</si>
  <si>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</si>
  <si>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</si>
  <si>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</si>
  <si>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</si>
  <si>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</si>
  <si>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</si>
  <si>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</si>
  <si>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</si>
  <si>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</si>
  <si>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</si>
  <si>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</si>
  <si>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</si>
  <si>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</si>
  <si>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</si>
  <si>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</si>
  <si>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</si>
  <si>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</si>
  <si>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</si>
  <si>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</si>
  <si>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</si>
  <si>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</si>
  <si>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</si>
  <si>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</si>
  <si>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</si>
  <si>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</si>
  <si>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</si>
  <si>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</si>
  <si>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</si>
  <si>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</si>
  <si>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</si>
  <si>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</si>
  <si>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</si>
  <si>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</si>
  <si>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</si>
  <si>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</si>
  <si>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</si>
  <si>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</si>
  <si>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</si>
  <si>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</si>
  <si>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</si>
  <si>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</si>
  <si>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</si>
  <si>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</si>
  <si>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</si>
  <si>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</si>
  <si>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</si>
  <si>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</si>
  <si>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</si>
  <si>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</si>
  <si>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</si>
  <si>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</si>
  <si>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</si>
  <si>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</si>
  <si>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</si>
  <si>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</si>
  <si>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</si>
  <si>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</si>
  <si>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</si>
  <si>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</si>
  <si>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</si>
  <si>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</si>
  <si>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</si>
  <si>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</si>
  <si>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</si>
  <si>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</si>
  <si>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</si>
  <si>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</si>
  <si>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</si>
  <si>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</si>
  <si>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</si>
  <si>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</si>
  <si>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</si>
  <si>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</si>
  <si>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</si>
  <si>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</si>
  <si>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</si>
  <si>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</si>
  <si>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</si>
  <si>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</si>
  <si>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</si>
  <si>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</si>
  <si>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</si>
  <si>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</si>
  <si>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</si>
  <si>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</si>
  <si>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</si>
  <si>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</si>
  <si>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</si>
  <si>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</si>
  <si>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</si>
  <si>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</si>
  <si>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</si>
  <si>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</si>
  <si>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</si>
  <si>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</si>
  <si>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</si>
  <si>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</si>
  <si>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</si>
  <si>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</si>
  <si>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</si>
  <si>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</si>
  <si>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</si>
  <si>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</si>
  <si>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</si>
  <si>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</si>
  <si>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</si>
  <si>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</si>
  <si>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</si>
  <si>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</si>
  <si>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</si>
  <si>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</si>
  <si>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</si>
  <si>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</si>
  <si>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</si>
  <si>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</si>
  <si>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</si>
  <si>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</si>
  <si>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</si>
  <si>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</si>
  <si>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</si>
  <si>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</si>
  <si>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</si>
  <si>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</si>
  <si>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</si>
  <si>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</si>
  <si>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</si>
  <si>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</si>
  <si>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</si>
  <si>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</si>
  <si>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</si>
  <si>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</si>
  <si>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</si>
  <si>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</si>
  <si>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</si>
  <si>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</si>
  <si>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</si>
  <si>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</si>
  <si>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</si>
  <si>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</si>
  <si>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</si>
  <si>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</si>
  <si>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</si>
  <si>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</si>
  <si>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</si>
  <si>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</si>
  <si>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</si>
  <si>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</si>
  <si>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</si>
  <si>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</si>
  <si>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</si>
  <si>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</si>
  <si>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</si>
  <si>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</si>
  <si>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</si>
  <si>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</si>
  <si>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</si>
  <si>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</si>
  <si>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</si>
  <si>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</si>
  <si>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</si>
  <si>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</si>
  <si>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</si>
  <si>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</si>
  <si>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</si>
  <si>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</si>
  <si>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</si>
  <si>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</si>
  <si>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</si>
  <si>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</si>
  <si>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</si>
  <si>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</si>
  <si>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</si>
  <si>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</si>
  <si>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</si>
  <si>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</si>
  <si>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</si>
  <si>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</si>
  <si>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</si>
  <si>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</si>
  <si>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</si>
  <si>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</si>
  <si>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</si>
  <si>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</si>
  <si>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</si>
  <si>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</si>
  <si>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</si>
  <si>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</si>
  <si>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</si>
  <si>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</si>
  <si>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</si>
  <si>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</si>
  <si>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</si>
  <si>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</si>
  <si>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</si>
  <si>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</si>
  <si>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</si>
  <si>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</si>
  <si>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</si>
  <si>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</si>
  <si>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</si>
  <si>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</si>
  <si>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</si>
  <si>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</si>
  <si>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</si>
  <si>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</si>
  <si>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</si>
  <si>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</si>
  <si>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</si>
  <si>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</si>
  <si>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</si>
  <si>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</si>
  <si>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</si>
  <si>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</si>
  <si>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</si>
  <si>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</si>
  <si>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</si>
  <si>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</si>
  <si>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</si>
  <si>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</si>
  <si>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</si>
  <si>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</si>
  <si>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</si>
  <si>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</si>
  <si>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</si>
  <si>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</si>
  <si>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</si>
  <si>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</si>
  <si>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</si>
  <si>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</si>
  <si>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</si>
  <si>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</si>
  <si>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</si>
  <si>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</si>
  <si>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</si>
  <si>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</si>
  <si>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</si>
  <si>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</si>
  <si>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</si>
  <si>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</si>
  <si>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</si>
  <si>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</si>
  <si>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</si>
  <si>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</si>
  <si>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</si>
  <si>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</si>
  <si>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</si>
  <si>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</si>
  <si>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</si>
  <si>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</si>
  <si>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</si>
  <si>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</si>
  <si>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</si>
  <si>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</si>
  <si>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</si>
  <si>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</si>
  <si>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</si>
  <si>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</si>
  <si>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</si>
  <si>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</si>
  <si>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</si>
  <si>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</si>
  <si>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</si>
  <si>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</si>
  <si>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</si>
  <si>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</si>
  <si>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</si>
  <si>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</si>
  <si>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</si>
  <si>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</si>
  <si>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</si>
  <si>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</si>
  <si>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</si>
  <si>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</si>
  <si>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</si>
  <si>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</si>
  <si>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</si>
  <si>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</si>
  <si>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</si>
  <si>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</si>
  <si>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</si>
  <si>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</si>
  <si>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</si>
  <si>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</si>
  <si>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</si>
  <si>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</si>
  <si>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</si>
  <si>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</si>
  <si>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</si>
  <si>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</si>
  <si>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</si>
  <si>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</si>
  <si>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</si>
  <si>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</si>
  <si>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</si>
  <si>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</si>
  <si>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</si>
  <si>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</si>
  <si>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</si>
  <si>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</si>
  <si>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</si>
  <si>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</si>
  <si>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</si>
  <si>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</si>
  <si>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</si>
  <si>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</si>
  <si>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</si>
  <si>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</si>
  <si>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</si>
  <si>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</si>
  <si>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</si>
  <si>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</si>
  <si>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</si>
  <si>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</si>
  <si>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</si>
  <si>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</si>
  <si>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</si>
  <si>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</si>
  <si>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</si>
  <si>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</si>
  <si>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</si>
  <si>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</si>
  <si>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</si>
  <si>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</si>
  <si>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</si>
  <si>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</si>
  <si>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</si>
  <si>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</si>
  <si>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</si>
  <si>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</si>
  <si>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</si>
  <si>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</si>
  <si>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</si>
  <si>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</si>
  <si>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</si>
  <si>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</si>
  <si>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</si>
  <si>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</si>
  <si>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</si>
  <si>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</si>
  <si>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</si>
  <si>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</si>
  <si>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</si>
  <si>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</si>
  <si>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</si>
  <si>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</si>
  <si>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</si>
  <si>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</si>
  <si>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</si>
  <si>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</si>
  <si>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</si>
  <si>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</si>
  <si>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</si>
  <si>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</si>
  <si>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</si>
  <si>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</si>
  <si>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</si>
  <si>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</si>
  <si>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</si>
  <si>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</si>
  <si>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</si>
  <si>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</si>
  <si>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</si>
  <si>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</si>
  <si>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</si>
  <si>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</si>
  <si>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</si>
  <si>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</si>
  <si>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</si>
  <si>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</si>
  <si>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</si>
  <si>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</si>
  <si>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</si>
  <si>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</si>
  <si>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</si>
  <si>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</si>
  <si>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</si>
  <si>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</si>
  <si>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</si>
  <si>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</si>
  <si>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</si>
  <si>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</si>
  <si>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</si>
  <si>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</si>
  <si>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</si>
  <si>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</si>
  <si>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</si>
  <si>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</si>
  <si>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</si>
  <si>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</si>
  <si>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</si>
  <si>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</si>
  <si>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</si>
  <si>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</si>
  <si>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</si>
  <si>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</si>
  <si>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</si>
  <si>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</si>
  <si>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</si>
  <si>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</si>
  <si>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</si>
  <si>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</si>
  <si>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</si>
  <si>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</si>
  <si>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</si>
  <si>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</si>
  <si>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</si>
  <si>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</si>
  <si>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</si>
  <si>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</si>
  <si>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</si>
  <si>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</si>
  <si>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</si>
  <si>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</si>
  <si>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</si>
  <si>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</si>
  <si>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</si>
  <si>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</si>
  <si>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</si>
  <si>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</si>
  <si>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</si>
  <si>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</si>
  <si>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</si>
  <si>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</si>
  <si>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</si>
  <si>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</si>
  <si>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</si>
  <si>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</si>
  <si>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</si>
  <si>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</si>
  <si>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</si>
  <si>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</si>
  <si>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</si>
  <si>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</si>
  <si>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</si>
  <si>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</si>
  <si>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</si>
  <si>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</si>
  <si>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</si>
  <si>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</si>
  <si>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</si>
  <si>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</si>
  <si>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</si>
  <si>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</si>
  <si>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</si>
  <si>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</si>
  <si>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</si>
  <si>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</si>
  <si>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</si>
  <si>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</si>
  <si>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</si>
  <si>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</si>
  <si>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</si>
  <si>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</si>
  <si>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</si>
  <si>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</si>
  <si>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</si>
  <si>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</si>
  <si>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</si>
  <si>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</si>
  <si>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</si>
  <si>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</si>
  <si>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</si>
  <si>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</si>
  <si>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</si>
  <si>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</si>
  <si>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</si>
  <si>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</si>
  <si>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</si>
  <si>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</si>
  <si>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</si>
  <si>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</si>
  <si>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</si>
  <si>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</si>
  <si>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</si>
  <si>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</si>
  <si>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</si>
  <si>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</si>
  <si>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</si>
  <si>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</si>
  <si>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</si>
  <si>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</si>
  <si>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</si>
  <si>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</si>
  <si>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</si>
  <si>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</si>
  <si>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</si>
  <si>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</si>
  <si>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</si>
  <si>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</si>
  <si>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</si>
  <si>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</si>
  <si>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</si>
  <si>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</si>
  <si>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</si>
  <si>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</si>
  <si>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</si>
  <si>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</si>
  <si>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</si>
  <si>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</si>
  <si>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</si>
  <si>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</si>
  <si>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</si>
  <si>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</si>
  <si>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</si>
  <si>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</si>
  <si>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</si>
  <si>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</si>
  <si>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</si>
  <si>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</si>
  <si>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</si>
  <si>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</si>
  <si>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</si>
  <si>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</si>
  <si>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</si>
  <si>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</si>
  <si>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</si>
  <si>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</si>
  <si>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</si>
  <si>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</si>
  <si>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</si>
  <si>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</si>
  <si>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</si>
  <si>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</si>
  <si>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</si>
  <si>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</si>
  <si>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</si>
  <si>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</si>
  <si>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</si>
  <si>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</si>
  <si>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</si>
  <si>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</si>
  <si>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</si>
  <si>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</si>
  <si>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</si>
  <si>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</si>
  <si>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</si>
  <si>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</si>
  <si>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</si>
  <si>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</si>
  <si>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</si>
  <si>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</si>
  <si>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</si>
  <si>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</si>
  <si>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</si>
  <si>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</si>
  <si>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</si>
  <si>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</si>
  <si>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</si>
  <si>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</si>
  <si>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</si>
  <si>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</si>
  <si>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</si>
  <si>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</si>
  <si>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</si>
  <si>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</si>
  <si>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</si>
  <si>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</si>
  <si>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</si>
  <si>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</si>
  <si>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</si>
  <si>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</si>
  <si>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</si>
  <si>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</si>
  <si>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</si>
  <si>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</si>
  <si>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</si>
  <si>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</si>
  <si>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</si>
  <si>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</si>
  <si>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</si>
  <si>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</si>
  <si>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</si>
  <si>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</si>
  <si>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</si>
  <si>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</si>
  <si>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</si>
  <si>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</si>
  <si>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</si>
  <si>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</si>
  <si>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</si>
  <si>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</si>
  <si>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</si>
  <si>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</si>
  <si>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</si>
  <si>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</si>
  <si>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</si>
  <si>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</si>
  <si>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</si>
  <si>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</si>
  <si>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</si>
  <si>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</si>
  <si>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</si>
  <si>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</si>
  <si>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</si>
  <si>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</si>
  <si>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</si>
  <si>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</si>
  <si>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</si>
  <si>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</si>
  <si>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</si>
  <si>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</si>
  <si>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</si>
  <si>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</si>
  <si>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</si>
  <si>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</si>
  <si>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</si>
  <si>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</si>
  <si>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</si>
  <si>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</si>
  <si>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</si>
  <si>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</si>
  <si>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</si>
  <si>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</si>
  <si>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</si>
  <si>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</si>
  <si>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</si>
  <si>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</si>
  <si>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</si>
  <si>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</si>
  <si>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</si>
  <si>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</si>
  <si>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</si>
  <si>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</si>
  <si>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</si>
  <si>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</si>
  <si>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</si>
  <si>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</si>
  <si>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</si>
  <si>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</si>
  <si>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</si>
  <si>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</si>
  <si>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</si>
  <si>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</si>
  <si>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</si>
  <si>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</si>
  <si>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</si>
  <si>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</si>
  <si>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</si>
  <si>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</si>
  <si>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</si>
  <si>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</si>
  <si>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</si>
  <si>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</si>
  <si>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</si>
  <si>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</si>
  <si>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</si>
  <si>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</si>
  <si>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</si>
  <si>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</si>
  <si>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</si>
  <si>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</si>
  <si>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</si>
  <si>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</si>
  <si>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</si>
  <si>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</si>
  <si>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</si>
  <si>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</si>
  <si>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</si>
  <si>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</si>
  <si>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</si>
  <si>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</si>
  <si>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</si>
  <si>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</si>
  <si>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</si>
  <si>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</si>
  <si>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</si>
  <si>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</si>
  <si>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</si>
  <si>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</si>
  <si>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</si>
  <si>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</si>
  <si>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</si>
  <si>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</si>
  <si>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</si>
  <si>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</si>
  <si>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</si>
  <si>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</si>
  <si>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</si>
  <si>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</si>
  <si>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</si>
  <si>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</si>
  <si>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</si>
  <si>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</si>
  <si>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</si>
  <si>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</si>
  <si>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</si>
  <si>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</si>
  <si>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</si>
  <si>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</si>
  <si>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</si>
  <si>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</si>
  <si>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</si>
  <si>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</si>
  <si>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</si>
  <si>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</si>
  <si>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</si>
  <si>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</si>
  <si>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</si>
  <si>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</si>
  <si>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</si>
  <si>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</si>
  <si>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</si>
  <si>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</si>
  <si>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</si>
  <si>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</si>
  <si>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</si>
  <si>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</si>
  <si>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</si>
  <si>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</si>
  <si>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</si>
  <si>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</si>
  <si>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</si>
  <si>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</si>
  <si>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</si>
  <si>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</si>
  <si>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</si>
  <si>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</si>
  <si>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</si>
  <si>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</si>
  <si>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</si>
  <si>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</si>
  <si>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</si>
  <si>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</si>
  <si>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</si>
  <si>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</si>
  <si>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</si>
  <si>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</si>
  <si>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</si>
  <si>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</si>
  <si>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</si>
  <si>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</si>
  <si>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</si>
  <si>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</si>
  <si>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</si>
  <si>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</si>
  <si>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</si>
  <si>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</si>
  <si>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</si>
  <si>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</si>
  <si>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</si>
  <si>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</si>
  <si>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</si>
  <si>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</si>
  <si>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</si>
  <si>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</si>
  <si>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</si>
  <si>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</si>
  <si>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</si>
  <si>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</si>
  <si>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</si>
  <si>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</si>
  <si>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</si>
  <si>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</si>
  <si>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</si>
  <si>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</si>
  <si>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</si>
  <si>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</si>
  <si>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</si>
  <si>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</si>
  <si>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</si>
  <si>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</si>
  <si>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</si>
  <si>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</si>
  <si>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</si>
  <si>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</si>
  <si>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</si>
  <si>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</si>
  <si>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</si>
  <si>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</si>
  <si>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</si>
  <si>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</si>
  <si>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</si>
  <si>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</si>
  <si>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</si>
  <si>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</si>
  <si>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</si>
  <si>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</si>
  <si>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</si>
  <si>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</si>
  <si>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</si>
  <si>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</si>
  <si>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</si>
  <si>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</si>
  <si>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</si>
  <si>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</si>
  <si>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</si>
  <si>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</si>
  <si>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</si>
  <si>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</si>
  <si>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</si>
  <si>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</si>
  <si>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</si>
  <si>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</si>
  <si>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</si>
  <si>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</si>
  <si>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</si>
  <si>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</si>
  <si>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</si>
  <si>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</si>
  <si>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</si>
  <si>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</si>
  <si>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</si>
  <si>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</si>
  <si>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</si>
  <si>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</si>
  <si>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</si>
  <si>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</si>
  <si>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</si>
  <si>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</si>
  <si>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</si>
  <si>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</si>
  <si>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</si>
  <si>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</si>
  <si>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</si>
  <si>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</si>
  <si>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</si>
  <si>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</si>
  <si>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</si>
  <si>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</si>
  <si>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</si>
  <si>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</si>
  <si>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</si>
  <si>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</si>
  <si>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</si>
  <si>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</si>
  <si>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</si>
  <si>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</si>
  <si>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</si>
  <si>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</si>
  <si>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</si>
  <si>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</si>
  <si>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</si>
  <si>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</si>
  <si>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</si>
  <si>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</si>
  <si>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</si>
  <si>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</si>
  <si>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</si>
  <si>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</si>
  <si>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</si>
  <si>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</si>
  <si>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</si>
  <si>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</si>
  <si>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</si>
  <si>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</si>
  <si>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</si>
  <si>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</si>
  <si>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</si>
  <si>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</si>
  <si>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</si>
  <si>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</si>
  <si>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</si>
  <si>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</si>
  <si>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</si>
  <si>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</si>
  <si>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</si>
  <si>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</si>
  <si>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</si>
  <si>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</si>
  <si>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</si>
  <si>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</si>
  <si>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</si>
  <si>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</si>
  <si>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</si>
  <si>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</si>
  <si>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</si>
  <si>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</si>
  <si>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</si>
  <si>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</si>
  <si>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</si>
  <si>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</si>
  <si>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</si>
  <si>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</si>
  <si>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</si>
  <si>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</si>
  <si>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</si>
  <si>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</si>
  <si>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</si>
  <si>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</si>
  <si>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</si>
  <si>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</si>
  <si>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</si>
  <si>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</si>
  <si>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</si>
  <si>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</si>
  <si>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</si>
  <si>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</si>
  <si>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</si>
  <si>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</si>
  <si>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</si>
  <si>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</si>
  <si>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</si>
  <si>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</si>
  <si>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</si>
  <si>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</si>
  <si>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</si>
  <si>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</si>
  <si>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</si>
  <si>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</si>
  <si>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</si>
  <si>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</si>
  <si>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</si>
  <si>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</si>
  <si>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</si>
  <si>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</si>
  <si>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</si>
  <si>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</si>
  <si>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</si>
  <si>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</si>
  <si>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</si>
  <si>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</si>
  <si>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</si>
  <si>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</si>
  <si>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</si>
  <si>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</si>
  <si>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</si>
  <si>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</si>
  <si>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</si>
  <si>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</si>
  <si>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</si>
  <si>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</si>
  <si>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</si>
  <si>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</si>
  <si>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</si>
  <si>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</si>
  <si>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</si>
  <si>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</si>
  <si>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</si>
  <si>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</si>
  <si>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</si>
  <si>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</si>
  <si>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</si>
  <si>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</si>
  <si>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</si>
  <si>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</si>
  <si>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</si>
  <si>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</si>
  <si>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</si>
  <si>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</si>
  <si>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</si>
  <si>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</si>
  <si>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</si>
  <si>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</si>
  <si>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</si>
  <si>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</si>
  <si>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</si>
  <si>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</si>
  <si>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</si>
  <si>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</si>
  <si>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</si>
  <si>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</si>
  <si>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</si>
  <si>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</si>
  <si>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</si>
  <si>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</si>
  <si>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</si>
  <si>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</si>
  <si>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</si>
  <si>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</si>
  <si>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</si>
  <si>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</si>
  <si>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</si>
  <si>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</si>
  <si>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</si>
  <si>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</si>
  <si>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</si>
  <si>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</si>
  <si>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</si>
  <si>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</si>
  <si>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</si>
  <si>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</si>
  <si>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</si>
  <si>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</si>
  <si>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</si>
  <si>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</si>
  <si>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</si>
  <si>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</si>
  <si>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</si>
  <si>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</si>
  <si>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</si>
  <si>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</si>
  <si>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</si>
  <si>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</si>
  <si>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</si>
  <si>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</si>
  <si>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</si>
  <si>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</si>
  <si>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</si>
  <si>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</si>
  <si>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</si>
  <si>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</si>
  <si>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</si>
  <si>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</si>
  <si>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</si>
  <si>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</si>
  <si>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</si>
  <si>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</si>
  <si>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</si>
  <si>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</si>
  <si>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</si>
  <si>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</si>
  <si>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</si>
  <si>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</si>
  <si>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</si>
  <si>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</si>
  <si>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</si>
  <si>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</si>
  <si>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</si>
  <si>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</si>
  <si>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</si>
  <si>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</si>
  <si>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</si>
  <si>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</si>
  <si>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</si>
  <si>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</si>
  <si>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</si>
  <si>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</si>
  <si>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</si>
  <si>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</si>
  <si>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</si>
  <si>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</si>
  <si>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</si>
  <si>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</si>
  <si>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</si>
  <si>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</si>
  <si>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</si>
  <si>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</si>
  <si>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</si>
  <si>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</si>
  <si>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</si>
  <si>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</si>
  <si>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</si>
  <si>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</si>
  <si>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</si>
  <si>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</si>
  <si>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</si>
  <si>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</si>
  <si>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</si>
  <si>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</si>
  <si>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</si>
  <si>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</si>
  <si>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</si>
  <si>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</si>
  <si>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</si>
  <si>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</si>
  <si>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</si>
  <si>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</si>
  <si>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</si>
  <si>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</si>
  <si>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</si>
  <si>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</si>
  <si>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</si>
  <si>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</si>
  <si>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</si>
  <si>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</si>
  <si>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</si>
  <si>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</si>
  <si>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</si>
  <si>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</si>
  <si>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</si>
  <si>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</si>
  <si>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</si>
  <si>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</si>
  <si>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</si>
  <si>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</si>
  <si>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</si>
  <si>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</si>
  <si>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</si>
  <si>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</si>
  <si>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</si>
  <si>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</si>
  <si>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</si>
  <si>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</si>
  <si>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</si>
  <si>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</si>
  <si>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</si>
  <si>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</si>
  <si>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</si>
  <si>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</si>
  <si>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</si>
  <si>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</si>
  <si>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</si>
  <si>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</si>
  <si>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</si>
  <si>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</si>
  <si>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</si>
  <si>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</si>
  <si>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</si>
  <si>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</si>
  <si>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</si>
  <si>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</si>
  <si>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</si>
  <si>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</si>
  <si>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</si>
  <si>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</si>
  <si>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</si>
  <si>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</si>
  <si>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</si>
  <si>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</si>
  <si>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</si>
  <si>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</si>
  <si>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</si>
  <si>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</si>
  <si>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</si>
  <si>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</si>
  <si>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</si>
  <si>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</si>
  <si>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</si>
  <si>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</si>
  <si>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</si>
  <si>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</si>
  <si>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</si>
  <si>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</si>
  <si>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</si>
  <si>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</si>
  <si>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</si>
  <si>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</si>
  <si>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</si>
  <si>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</si>
  <si>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</si>
  <si>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</si>
  <si>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</si>
  <si>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</si>
  <si>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</si>
  <si>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</si>
  <si>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</si>
  <si>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</si>
  <si>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</si>
  <si>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</si>
  <si>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</si>
  <si>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</si>
  <si>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</si>
  <si>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</si>
  <si>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</si>
  <si>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</si>
  <si>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</si>
  <si>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</si>
  <si>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</si>
  <si>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</si>
  <si>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</si>
  <si>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</si>
  <si>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</si>
  <si>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</si>
  <si>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</si>
  <si>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</si>
  <si>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</si>
  <si>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</si>
  <si>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</si>
  <si>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</si>
  <si>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</si>
  <si>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</si>
  <si>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</si>
  <si>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</si>
  <si>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</si>
  <si>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</si>
  <si>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</si>
  <si>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</si>
  <si>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</si>
  <si>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</si>
  <si>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</si>
  <si>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</si>
  <si>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</si>
  <si>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</si>
  <si>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</si>
  <si>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</si>
  <si>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</si>
  <si>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</si>
  <si>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</si>
  <si>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</si>
  <si>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</si>
  <si>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</si>
  <si>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</si>
  <si>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</si>
  <si>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</si>
  <si>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</si>
  <si>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</si>
  <si>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</si>
  <si>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</si>
  <si>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</si>
  <si>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</si>
  <si>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</si>
  <si>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</si>
  <si>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</si>
  <si>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</si>
  <si>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</si>
  <si>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</si>
  <si>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</si>
  <si>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</si>
  <si>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</si>
  <si>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</si>
  <si>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</si>
  <si>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</si>
  <si>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</si>
  <si>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</si>
  <si>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</si>
  <si>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</si>
  <si>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</si>
  <si>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</si>
  <si>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</si>
  <si>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</si>
  <si>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</si>
  <si>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</si>
  <si>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</si>
  <si>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</si>
  <si>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</si>
  <si>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</si>
  <si>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</si>
  <si>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</si>
  <si>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</si>
  <si>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</si>
  <si>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</si>
  <si>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</si>
  <si>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</si>
  <si>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</si>
  <si>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</si>
  <si>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</si>
  <si>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</si>
  <si>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</si>
  <si>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</si>
  <si>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</si>
  <si>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</si>
  <si>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</si>
  <si>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</si>
  <si>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</si>
  <si>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</si>
  <si>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</si>
  <si>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</si>
  <si>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</si>
  <si>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</si>
  <si>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</si>
  <si>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</si>
  <si>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</si>
  <si>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</si>
  <si>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</si>
  <si>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</si>
  <si>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</si>
  <si>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</si>
  <si>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</si>
  <si>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</si>
  <si>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</si>
  <si>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</si>
  <si>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</si>
  <si>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</si>
  <si>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</si>
  <si>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</si>
  <si>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</si>
  <si>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</si>
  <si>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</si>
  <si>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</si>
  <si>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</si>
  <si>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</si>
  <si>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</si>
  <si>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</si>
  <si>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</si>
  <si>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</si>
  <si>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</si>
  <si>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</si>
  <si>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</si>
  <si>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</si>
  <si>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</si>
  <si>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</si>
  <si>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</si>
  <si>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</si>
  <si>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</si>
  <si>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</si>
  <si>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</si>
  <si>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</si>
  <si>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</si>
  <si>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</si>
  <si>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</si>
  <si>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</si>
  <si>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</si>
  <si>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</si>
  <si>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</si>
  <si>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</si>
  <si>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</si>
  <si>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</si>
  <si>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</si>
  <si>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</si>
  <si>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</si>
  <si>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</si>
  <si>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</si>
  <si>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</si>
  <si>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</si>
  <si>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</si>
  <si>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</si>
  <si>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</si>
  <si>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</si>
  <si>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</si>
  <si>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</si>
  <si>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</si>
  <si>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</si>
  <si>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</si>
  <si>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</si>
  <si>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</si>
  <si>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</si>
  <si>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</si>
  <si>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</si>
  <si>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</si>
  <si>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</si>
  <si>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</si>
  <si>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</si>
  <si>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</si>
  <si>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</si>
  <si>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</si>
  <si>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</si>
  <si>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</si>
  <si>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</si>
  <si>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</si>
  <si>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</si>
  <si>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</si>
  <si>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</si>
  <si>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</si>
  <si>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</si>
  <si>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</si>
  <si>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</si>
  <si>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</si>
  <si>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</si>
  <si>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</si>
  <si>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</si>
  <si>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</si>
  <si>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</si>
  <si>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</si>
  <si>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</si>
  <si>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</si>
  <si>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</si>
  <si>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</si>
  <si>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</si>
  <si>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</si>
  <si>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</si>
  <si>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</si>
  <si>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</si>
  <si>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</si>
  <si>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</si>
  <si>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</si>
  <si>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</si>
  <si>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</si>
  <si>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</si>
  <si>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</si>
  <si>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</si>
  <si>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</si>
  <si>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</si>
  <si>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</si>
  <si>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</si>
  <si>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</si>
  <si>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</si>
  <si>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</si>
  <si>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</si>
  <si>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</si>
  <si>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</si>
  <si>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</si>
  <si>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</si>
  <si>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</si>
  <si>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</si>
  <si>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</si>
  <si>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</si>
  <si>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</si>
  <si>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</si>
  <si>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</si>
  <si>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</si>
  <si>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</si>
  <si>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</si>
  <si>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</si>
  <si>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</si>
  <si>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</si>
  <si>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</si>
  <si>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</si>
  <si>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</si>
  <si>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</si>
  <si>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</si>
  <si>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</si>
  <si>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</si>
  <si>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</si>
  <si>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</si>
  <si>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</si>
  <si>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</si>
  <si>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</si>
  <si>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</si>
  <si>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</si>
  <si>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</si>
  <si>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</si>
  <si>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</si>
  <si>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</si>
  <si>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</si>
  <si>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</si>
  <si>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</si>
  <si>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</si>
  <si>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</si>
  <si>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</si>
  <si>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</si>
  <si>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</si>
  <si>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</si>
  <si>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</si>
  <si>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</si>
  <si>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</si>
  <si>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</si>
  <si>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</si>
  <si>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</si>
  <si>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</si>
  <si>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</si>
  <si>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</si>
  <si>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</si>
  <si>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</si>
  <si>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</si>
  <si>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</si>
  <si>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</si>
  <si>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</si>
  <si>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</si>
  <si>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</si>
  <si>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</si>
  <si>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</si>
  <si>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</si>
  <si>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</si>
  <si>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</si>
  <si>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</si>
  <si>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</si>
  <si>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</si>
  <si>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</si>
  <si>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</si>
  <si>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</si>
  <si>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</si>
  <si>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</si>
  <si>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</si>
  <si>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</si>
  <si>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</si>
  <si>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</si>
  <si>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</si>
  <si>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</si>
  <si>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</si>
  <si>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</si>
  <si>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</si>
  <si>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</si>
  <si>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</si>
  <si>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</si>
  <si>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</si>
  <si>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</si>
  <si>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</si>
  <si>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</si>
  <si>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</si>
  <si>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</si>
  <si>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</si>
  <si>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</si>
  <si>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</si>
  <si>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</si>
  <si>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</si>
  <si>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</si>
  <si>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</si>
  <si>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</si>
  <si>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</si>
  <si>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</si>
  <si>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</si>
  <si>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</si>
  <si>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</si>
  <si>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</si>
  <si>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</si>
  <si>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</si>
  <si>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</si>
  <si>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</si>
  <si>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</si>
  <si>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</si>
  <si>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</si>
  <si>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</si>
  <si>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</si>
  <si>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</si>
  <si>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</si>
  <si>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</si>
  <si>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</si>
  <si>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</si>
  <si>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</si>
  <si>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</si>
  <si>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</si>
  <si>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</si>
  <si>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</si>
  <si>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</si>
  <si>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</si>
  <si>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</si>
  <si>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</si>
  <si>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</si>
  <si>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</si>
  <si>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</si>
  <si>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</si>
  <si>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</si>
  <si>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</si>
  <si>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</si>
  <si>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</si>
  <si>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</si>
  <si>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</si>
  <si>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</si>
  <si>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</si>
  <si>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</si>
  <si>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</si>
  <si>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</si>
  <si>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</si>
  <si>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</si>
  <si>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</si>
  <si>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</si>
  <si>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</si>
  <si>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</si>
  <si>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</si>
  <si>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</si>
  <si>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</si>
  <si>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</si>
  <si>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</si>
  <si>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</si>
  <si>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</si>
  <si>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</si>
  <si>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</si>
  <si>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</si>
  <si>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</si>
  <si>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</si>
  <si>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</si>
  <si>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</si>
  <si>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</si>
  <si>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</si>
  <si>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</si>
  <si>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</si>
  <si>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</si>
  <si>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</si>
  <si>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</si>
  <si>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</si>
  <si>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</si>
  <si>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</si>
  <si>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</si>
  <si>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</si>
  <si>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</si>
  <si>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</si>
  <si>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</si>
  <si>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</si>
  <si>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</si>
  <si>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</si>
  <si>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</si>
  <si>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</si>
  <si>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</si>
  <si>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</si>
  <si>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</si>
  <si>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</si>
  <si>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</si>
  <si>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</si>
  <si>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</si>
  <si>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</si>
  <si>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</si>
  <si>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</si>
  <si>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</si>
  <si>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</si>
  <si>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</si>
  <si>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</si>
  <si>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</si>
  <si>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</si>
  <si>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</si>
  <si>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</si>
  <si>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</si>
  <si>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</si>
  <si>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</si>
  <si>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</si>
  <si>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</si>
  <si>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</si>
  <si>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</si>
  <si>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</si>
  <si>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</si>
  <si>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</si>
  <si>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</si>
  <si>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</si>
  <si>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</si>
  <si>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</si>
  <si>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</si>
  <si>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</si>
  <si>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</si>
  <si>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</si>
  <si>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</si>
  <si>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</si>
  <si>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</si>
  <si>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</si>
  <si>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</si>
  <si>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</si>
  <si>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</si>
  <si>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</si>
  <si>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</si>
  <si>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</si>
  <si>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</si>
  <si>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</si>
  <si>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</si>
  <si>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</si>
  <si>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</si>
  <si>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</si>
  <si>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</si>
  <si>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</si>
  <si>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</si>
  <si>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</si>
  <si>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</si>
  <si>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</si>
  <si>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</si>
  <si>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</si>
  <si>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</si>
  <si>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</si>
  <si>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</si>
  <si>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</si>
  <si>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</si>
  <si>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</si>
  <si>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</si>
  <si>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</si>
  <si>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</si>
  <si>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</si>
  <si>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</si>
  <si>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</si>
  <si>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</si>
  <si>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</si>
  <si>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</si>
  <si>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</si>
  <si>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</si>
  <si>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</si>
  <si>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</si>
  <si>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</si>
  <si>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</si>
  <si>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</si>
  <si>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</si>
  <si>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</si>
  <si>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</si>
  <si>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</si>
  <si>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</si>
  <si>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</si>
  <si>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</si>
  <si>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</si>
  <si>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</si>
  <si>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</si>
  <si>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</si>
  <si>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</si>
  <si>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</si>
  <si>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</si>
  <si>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</si>
  <si>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</si>
  <si>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</si>
  <si>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</si>
  <si>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</si>
  <si>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</si>
  <si>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</si>
  <si>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</si>
  <si>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</si>
  <si>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</si>
  <si>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</si>
  <si>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</si>
  <si>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</si>
  <si>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</si>
  <si>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</si>
  <si>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</si>
  <si>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</si>
  <si>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</si>
  <si>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</si>
  <si>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</si>
  <si>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</si>
  <si>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</si>
  <si>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</si>
  <si>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</si>
  <si>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</si>
  <si>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</si>
  <si>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</si>
  <si>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</si>
  <si>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</si>
  <si>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</si>
  <si>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</si>
  <si>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</si>
  <si>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</si>
  <si>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</si>
  <si>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</si>
  <si>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</si>
  <si>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</si>
  <si>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</si>
  <si>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</si>
  <si>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</si>
  <si>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</si>
  <si>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</si>
  <si>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</si>
  <si>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</si>
  <si>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</si>
  <si>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</si>
  <si>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</si>
  <si>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</si>
  <si>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</si>
  <si>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</si>
  <si>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</si>
  <si>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</si>
  <si>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</si>
  <si>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</si>
  <si>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</si>
  <si>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</si>
  <si>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</si>
  <si>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</si>
  <si>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</si>
  <si>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</si>
  <si>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</si>
  <si>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</si>
  <si>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</si>
  <si>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</si>
  <si>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</si>
  <si>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</si>
  <si>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</si>
  <si>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</si>
  <si>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</si>
  <si>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</si>
  <si>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</si>
  <si>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</si>
  <si>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</si>
  <si>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</si>
  <si>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</si>
  <si>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</si>
  <si>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</si>
  <si>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</si>
  <si>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</si>
  <si>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</si>
  <si>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</si>
  <si>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</si>
  <si>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</si>
  <si>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</si>
  <si>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</si>
  <si>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</si>
  <si>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</si>
  <si>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</si>
  <si>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</si>
  <si>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</si>
  <si>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</si>
  <si>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</si>
  <si>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</si>
  <si>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</si>
  <si>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</si>
  <si>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</si>
  <si>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</si>
  <si>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</si>
  <si>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</si>
  <si>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</si>
  <si>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</si>
  <si>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</si>
  <si>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</si>
  <si>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</si>
  <si>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</si>
  <si>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</si>
  <si>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</si>
  <si>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</si>
  <si>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</si>
  <si>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</si>
  <si>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</si>
  <si>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</si>
  <si>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</si>
  <si>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</si>
  <si>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</si>
  <si>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</si>
  <si>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</si>
  <si>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</si>
  <si>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</si>
  <si>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</si>
  <si>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</si>
  <si>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</si>
  <si>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</si>
  <si>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</si>
  <si>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</si>
  <si>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</si>
  <si>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</si>
  <si>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</si>
  <si>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</si>
  <si>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</si>
  <si>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</si>
  <si>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</si>
  <si>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</si>
  <si>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</si>
  <si>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</si>
  <si>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</si>
  <si>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</si>
  <si>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</si>
  <si>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</si>
  <si>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</si>
  <si>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</si>
  <si>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</si>
  <si>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</si>
  <si>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</si>
  <si>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</si>
  <si>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</si>
  <si>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</si>
  <si>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</si>
  <si>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</si>
  <si>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</si>
  <si>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</si>
  <si>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</si>
  <si>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</si>
  <si>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</si>
  <si>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</si>
  <si>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</si>
  <si>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</si>
  <si>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</si>
  <si>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</si>
  <si>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</si>
  <si>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</si>
  <si>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</si>
  <si>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</si>
  <si>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</si>
  <si>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</si>
  <si>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</si>
  <si>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</si>
  <si>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</si>
  <si>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</si>
  <si>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</si>
  <si>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</si>
  <si>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</si>
  <si>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</si>
  <si>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</si>
  <si>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</si>
  <si>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</si>
  <si>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</si>
  <si>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</si>
  <si>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</si>
  <si>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</si>
  <si>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</si>
  <si>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</si>
  <si>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</si>
  <si>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</si>
  <si>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</si>
  <si>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</si>
  <si>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</si>
  <si>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</si>
  <si>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</si>
  <si>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</si>
  <si>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</si>
  <si>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</si>
  <si>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</si>
  <si>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</si>
  <si>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</si>
  <si>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</si>
  <si>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</si>
  <si>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</si>
  <si>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</si>
  <si>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</si>
  <si>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</si>
  <si>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</si>
  <si>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</si>
  <si>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</si>
  <si>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</si>
  <si>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</si>
  <si>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</si>
  <si>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</si>
  <si>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</si>
  <si>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</si>
  <si>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</si>
  <si>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</si>
  <si>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</si>
  <si>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</si>
  <si>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</si>
  <si>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</si>
  <si>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</si>
  <si>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</si>
  <si>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</si>
  <si>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</si>
  <si>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</si>
  <si>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</si>
  <si>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</si>
  <si>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</si>
  <si>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</si>
  <si>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</si>
  <si>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</si>
  <si>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</si>
  <si>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</si>
  <si>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</si>
  <si>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</si>
  <si>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</si>
  <si>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</si>
  <si>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</si>
  <si>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</si>
  <si>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</si>
  <si>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</si>
  <si>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</si>
  <si>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</si>
  <si>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</si>
  <si>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</si>
  <si>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</si>
  <si>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</si>
  <si>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</si>
  <si>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</si>
  <si>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</si>
  <si>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</si>
  <si>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</si>
  <si>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</si>
  <si>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</si>
  <si>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</si>
  <si>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</si>
  <si>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</si>
  <si>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</si>
  <si>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</si>
  <si>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</si>
  <si>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</si>
  <si>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</si>
  <si>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</si>
  <si>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</si>
  <si>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</si>
  <si>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</si>
  <si>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</si>
  <si>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</si>
  <si>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</si>
  <si>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</si>
  <si>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</si>
  <si>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</si>
  <si>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</si>
  <si>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</si>
  <si>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</si>
  <si>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</si>
  <si>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</si>
  <si>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</si>
  <si>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</si>
  <si>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</si>
  <si>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</si>
  <si>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</si>
  <si>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</si>
  <si>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</si>
  <si>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</si>
  <si>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</si>
  <si>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</si>
  <si>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</si>
  <si>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</si>
  <si>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</si>
  <si>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</si>
  <si>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</si>
  <si>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</si>
  <si>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</si>
  <si>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</si>
  <si>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</si>
  <si>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</si>
  <si>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</si>
  <si>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</si>
  <si>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</si>
  <si>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</si>
  <si>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</si>
  <si>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</si>
  <si>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</si>
  <si>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</si>
  <si>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</si>
  <si>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</si>
  <si>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</si>
  <si>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</si>
  <si>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</si>
  <si>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</si>
  <si>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</si>
  <si>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</si>
  <si>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</si>
  <si>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</si>
  <si>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</si>
  <si>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</si>
  <si>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</si>
  <si>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</si>
  <si>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</si>
  <si>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</si>
  <si>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</si>
  <si>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</si>
  <si>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</si>
  <si>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</si>
  <si>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</si>
  <si>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</si>
  <si>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</si>
  <si>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</si>
  <si>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</si>
  <si>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</si>
  <si>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</si>
  <si>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</si>
  <si>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</si>
  <si>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</si>
  <si>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</si>
  <si>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</si>
  <si>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</si>
  <si>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</si>
  <si>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</si>
  <si>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</si>
  <si>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</si>
  <si>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</si>
  <si>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</si>
  <si>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</si>
  <si>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</si>
  <si>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</si>
  <si>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</si>
  <si>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</si>
  <si>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</si>
  <si>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</si>
  <si>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</si>
  <si>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</si>
  <si>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</si>
  <si>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</si>
  <si>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</si>
  <si>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</si>
  <si>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</si>
  <si>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</si>
  <si>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</si>
  <si>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</si>
  <si>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</si>
  <si>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</si>
  <si>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</si>
  <si>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</si>
  <si>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</si>
  <si>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</si>
  <si>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</si>
  <si>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</si>
  <si>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</si>
  <si>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</si>
  <si>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</si>
  <si>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</si>
  <si>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</si>
  <si>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</si>
  <si>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</si>
  <si>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</si>
  <si>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</si>
  <si>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</si>
  <si>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</si>
  <si>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</si>
  <si>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</si>
  <si>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</si>
  <si>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</si>
  <si>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</si>
  <si>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</si>
  <si>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</si>
  <si>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</si>
  <si>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</si>
  <si>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</si>
  <si>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</si>
  <si>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</si>
  <si>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</si>
  <si>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</si>
  <si>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</si>
  <si>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</si>
  <si>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</si>
  <si>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</si>
  <si>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</si>
  <si>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</si>
  <si>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</si>
  <si>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</si>
  <si>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</si>
  <si>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</si>
  <si>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</si>
  <si>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</si>
  <si>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</si>
  <si>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</si>
  <si>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</si>
  <si>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</si>
  <si>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</si>
  <si>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</si>
  <si>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</si>
  <si>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</si>
  <si>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</si>
  <si>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</si>
  <si>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</si>
  <si>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</si>
  <si>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</si>
  <si>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</si>
  <si>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</si>
  <si>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</si>
  <si>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</si>
  <si>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</si>
  <si>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</si>
  <si>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</si>
  <si>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</si>
  <si>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</si>
  <si>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</si>
  <si>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</si>
  <si>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</si>
  <si>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</si>
  <si>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</si>
  <si>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</si>
  <si>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</si>
  <si>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</si>
  <si>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</si>
  <si>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</si>
  <si>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</si>
  <si>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</si>
  <si>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</si>
  <si>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</si>
  <si>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</si>
  <si>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</si>
  <si>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</si>
  <si>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</si>
  <si>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</si>
  <si>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</si>
  <si>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</si>
  <si>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</si>
  <si>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</si>
  <si>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</si>
  <si>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</si>
  <si>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</si>
  <si>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</si>
  <si>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</si>
  <si>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</si>
  <si>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</si>
  <si>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</si>
  <si>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</si>
  <si>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</si>
  <si>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</si>
  <si>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</si>
  <si>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</si>
  <si>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</si>
  <si>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</si>
  <si>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</si>
  <si>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</si>
  <si>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</si>
  <si>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</si>
  <si>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</si>
  <si>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</si>
  <si>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</si>
  <si>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</si>
  <si>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</si>
  <si>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</si>
  <si>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</si>
  <si>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</si>
  <si>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</si>
  <si>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</si>
  <si>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</si>
  <si>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</si>
  <si>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</si>
  <si>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</si>
  <si>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</si>
  <si>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</si>
  <si>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</si>
  <si>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</si>
  <si>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</si>
  <si>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</si>
  <si>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</si>
  <si>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</si>
  <si>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</si>
  <si>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</si>
  <si>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</si>
  <si>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</si>
  <si>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</si>
  <si>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</si>
  <si>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</si>
  <si>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</si>
  <si>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</si>
  <si>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</si>
  <si>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</si>
  <si>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</si>
  <si>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</si>
  <si>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</si>
  <si>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</si>
  <si>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</si>
  <si>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</si>
  <si>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</si>
  <si>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</si>
  <si>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</si>
  <si>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</si>
  <si>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</si>
  <si>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</si>
  <si>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</si>
  <si>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</si>
  <si>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</si>
  <si>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</si>
  <si>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</si>
  <si>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</si>
  <si>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</si>
  <si>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</si>
  <si>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</si>
  <si>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</si>
  <si>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</si>
  <si>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</si>
  <si>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</si>
  <si>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</si>
  <si>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</si>
  <si>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</si>
  <si>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</si>
  <si>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</si>
  <si>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</si>
  <si>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</si>
  <si>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</si>
  <si>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</si>
  <si>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</si>
  <si>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</si>
  <si>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</si>
  <si>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</si>
  <si>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</si>
  <si>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</si>
  <si>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</si>
  <si>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</si>
  <si>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</si>
  <si>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</si>
  <si>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</si>
  <si>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</si>
  <si>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</si>
  <si>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</si>
  <si>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</si>
  <si>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</si>
  <si>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</si>
  <si>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</si>
  <si>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</si>
  <si>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</si>
  <si>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</si>
  <si>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</si>
  <si>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</si>
  <si>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</si>
  <si>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</si>
  <si>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</si>
  <si>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</si>
  <si>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</si>
  <si>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</si>
  <si>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</si>
  <si>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</si>
  <si>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</si>
  <si>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</si>
  <si>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</si>
  <si>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</si>
  <si>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</si>
  <si>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</si>
  <si>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</si>
  <si>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</si>
  <si>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</si>
  <si>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</si>
  <si>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</si>
  <si>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</si>
  <si>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</si>
  <si>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</si>
  <si>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</si>
  <si>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</si>
  <si>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</si>
  <si>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</si>
  <si>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</si>
  <si>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</si>
  <si>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</si>
  <si>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</si>
  <si>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</si>
  <si>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</si>
  <si>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</si>
  <si>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</si>
  <si>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</si>
  <si>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</si>
  <si>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</si>
  <si>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</si>
  <si>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</si>
  <si>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</si>
  <si>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</si>
  <si>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</si>
  <si>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</si>
  <si>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</si>
  <si>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</si>
  <si>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</si>
  <si>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</si>
  <si>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</si>
  <si>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</si>
  <si>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</si>
  <si>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</si>
  <si>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</si>
  <si>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</si>
  <si>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</si>
  <si>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</si>
  <si>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</si>
  <si>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</si>
  <si>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</si>
  <si>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</si>
  <si>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</si>
  <si>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</si>
  <si>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</si>
  <si>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</si>
  <si>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</si>
  <si>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</si>
  <si>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</si>
  <si>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</si>
  <si>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</si>
  <si>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</si>
  <si>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</si>
  <si>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</si>
  <si>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</si>
  <si>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</si>
  <si>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</si>
  <si>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</si>
  <si>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</si>
  <si>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</si>
  <si>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</si>
  <si>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</si>
  <si>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</si>
  <si>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</si>
  <si>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</si>
  <si>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</si>
  <si>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</si>
  <si>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</si>
  <si>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</si>
  <si>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</si>
  <si>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</si>
  <si>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</si>
  <si>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</si>
  <si>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</si>
  <si>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</si>
  <si>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</si>
  <si>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</si>
  <si>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</si>
  <si>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</si>
  <si>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</si>
  <si>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</si>
  <si>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</si>
  <si>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</si>
  <si>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</si>
  <si>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</si>
  <si>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</si>
  <si>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</si>
  <si>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</si>
  <si>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</si>
  <si>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</si>
  <si>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</si>
  <si>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</si>
  <si>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</si>
  <si>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</si>
  <si>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</si>
  <si>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</si>
  <si>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</si>
  <si>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</si>
  <si>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</si>
  <si>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</si>
  <si>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</si>
  <si>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</si>
  <si>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</si>
  <si>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</si>
  <si>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</si>
  <si>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</si>
  <si>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</si>
  <si>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</si>
  <si>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</si>
  <si>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</si>
  <si>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</si>
  <si>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</si>
  <si>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</si>
  <si>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</si>
  <si>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</si>
  <si>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</si>
  <si>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</si>
  <si>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</si>
  <si>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</si>
  <si>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</si>
  <si>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</si>
  <si>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</si>
  <si>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</si>
  <si>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</si>
  <si>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</si>
  <si>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</si>
  <si>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</si>
  <si>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</si>
  <si>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</si>
  <si>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</si>
  <si>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</si>
  <si>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</si>
  <si>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</si>
  <si>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</si>
  <si>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</si>
  <si>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</si>
  <si>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</si>
  <si>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</si>
  <si>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</si>
  <si>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</si>
  <si>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</si>
  <si>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</si>
  <si>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</si>
  <si>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</si>
  <si>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</si>
  <si>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</si>
  <si>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</si>
  <si>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</si>
  <si>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</si>
  <si>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</si>
  <si>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</si>
  <si>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</si>
  <si>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</si>
  <si>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</si>
  <si>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</si>
  <si>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</si>
  <si>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</si>
  <si>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</si>
  <si>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</si>
  <si>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</si>
  <si>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</si>
  <si>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</si>
  <si>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</si>
  <si>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</si>
  <si>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</si>
  <si>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</si>
  <si>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</si>
  <si>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</si>
  <si>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</si>
  <si>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</si>
  <si>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</si>
  <si>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</si>
  <si>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</si>
  <si>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</si>
  <si>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</si>
  <si>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</si>
  <si>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</si>
  <si>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</si>
  <si>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</si>
  <si>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</si>
  <si>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</si>
  <si>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</si>
  <si>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</si>
  <si>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</si>
  <si>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</si>
  <si>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</si>
  <si>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</si>
  <si>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</si>
  <si>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</si>
  <si>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</si>
  <si>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</si>
  <si>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</si>
  <si>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</si>
  <si>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</si>
  <si>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</si>
  <si>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</si>
  <si>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</si>
  <si>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</si>
  <si>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</si>
  <si>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</si>
  <si>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</si>
  <si>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</si>
  <si>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</si>
  <si>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</si>
  <si>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</si>
  <si>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</si>
  <si>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</si>
  <si>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</si>
  <si>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</si>
  <si>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</si>
  <si>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</si>
  <si>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</si>
  <si>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</si>
  <si>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</si>
  <si>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</si>
  <si>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</si>
  <si>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</si>
  <si>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</si>
  <si>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</si>
  <si>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</si>
  <si>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</si>
  <si>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</si>
  <si>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</si>
  <si>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</si>
  <si>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</si>
  <si>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</si>
  <si>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</si>
  <si>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</si>
  <si>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</si>
  <si>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</si>
  <si>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</si>
  <si>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</si>
  <si>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</si>
  <si>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</si>
  <si>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</si>
  <si>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</si>
  <si>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</si>
  <si>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</si>
  <si>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</si>
  <si>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</si>
  <si>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</si>
  <si>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</si>
  <si>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</si>
  <si>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</si>
  <si>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</si>
  <si>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</si>
  <si>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</si>
  <si>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</si>
  <si>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</si>
  <si>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</si>
  <si>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</si>
  <si>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</si>
  <si>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</si>
  <si>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</si>
  <si>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</si>
  <si>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</si>
  <si>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</si>
  <si>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</si>
  <si>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</si>
  <si>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</si>
  <si>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</si>
  <si>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</si>
  <si>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</si>
  <si>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</si>
  <si>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</si>
  <si>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</si>
  <si>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</si>
  <si>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</si>
  <si>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</si>
  <si>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</si>
  <si>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</si>
  <si>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</si>
  <si>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</si>
  <si>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</si>
  <si>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</si>
  <si>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</si>
  <si>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</si>
  <si>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</si>
  <si>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</si>
  <si>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</si>
  <si>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</si>
  <si>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</si>
  <si>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</si>
  <si>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</si>
  <si>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</si>
  <si>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</si>
  <si>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</si>
  <si>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</si>
  <si>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</si>
  <si>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</si>
  <si>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</si>
  <si>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</si>
  <si>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</si>
  <si>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</si>
  <si>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</si>
  <si>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</si>
  <si>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</si>
  <si>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</si>
  <si>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</si>
  <si>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</si>
  <si>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</si>
  <si>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</si>
  <si>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</si>
  <si>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</si>
  <si>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</si>
  <si>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</si>
  <si>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</si>
  <si>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</si>
  <si>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</si>
  <si>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</si>
  <si>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</si>
  <si>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</si>
  <si>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</si>
  <si>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</si>
  <si>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</si>
  <si>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</si>
  <si>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</si>
  <si>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</si>
  <si>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</si>
  <si>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</si>
  <si>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</si>
  <si>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</si>
  <si>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</si>
  <si>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</si>
  <si>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</si>
  <si>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</si>
  <si>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</si>
  <si>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</si>
  <si>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</si>
  <si>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</si>
  <si>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</si>
  <si>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</si>
  <si>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</si>
  <si>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</si>
  <si>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</si>
  <si>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</si>
  <si>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</si>
  <si>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</si>
  <si>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</si>
  <si>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</si>
  <si>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</si>
  <si>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</si>
  <si>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</si>
  <si>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</si>
  <si>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</si>
  <si>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</si>
  <si>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</si>
  <si>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</si>
  <si>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</si>
  <si>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</si>
  <si>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</si>
  <si>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</si>
  <si>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</si>
  <si>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</si>
  <si>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</si>
  <si>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</si>
  <si>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</si>
  <si>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</si>
  <si>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</si>
  <si>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</si>
  <si>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</si>
  <si>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</si>
  <si>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</si>
  <si>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</si>
  <si>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</si>
  <si>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</si>
  <si>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</si>
  <si>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</si>
  <si>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</si>
  <si>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</si>
  <si>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</si>
  <si>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</si>
  <si>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</si>
  <si>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</si>
  <si>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</si>
  <si>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</si>
  <si>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</si>
  <si>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</si>
  <si>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</si>
  <si>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</si>
  <si>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</si>
  <si>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</si>
  <si>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</si>
  <si>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</si>
  <si>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</si>
  <si>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</si>
  <si>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</si>
  <si>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</si>
  <si>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</si>
  <si>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</si>
  <si>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</si>
  <si>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</si>
  <si>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</si>
  <si>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</si>
  <si>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</si>
  <si>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</si>
  <si>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</si>
  <si>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</si>
  <si>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</si>
  <si>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</si>
  <si>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</si>
  <si>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</si>
  <si>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</si>
  <si>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</si>
  <si>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</si>
  <si>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</si>
  <si>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</si>
  <si>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</si>
  <si>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</si>
  <si>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</si>
  <si>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</si>
  <si>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</si>
  <si>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</si>
  <si>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</si>
  <si>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</si>
  <si>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</si>
  <si>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</si>
  <si>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</si>
  <si>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</si>
  <si>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</si>
  <si>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</si>
  <si>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</si>
  <si>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</si>
  <si>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</si>
  <si>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</si>
  <si>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</si>
  <si>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</si>
  <si>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</si>
  <si>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</si>
  <si>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</si>
  <si>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</si>
  <si>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</si>
  <si>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</si>
  <si>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</si>
  <si>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</si>
  <si>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</si>
  <si>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</si>
  <si>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</si>
  <si>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</si>
  <si>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</si>
  <si>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</si>
  <si>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</si>
  <si>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</si>
  <si>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</si>
  <si>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</si>
  <si>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</si>
  <si>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</si>
  <si>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</si>
  <si>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</si>
  <si>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</si>
  <si>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</si>
  <si>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</si>
  <si>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</si>
  <si>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</si>
  <si>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</si>
  <si>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</si>
  <si>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</si>
  <si>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</si>
  <si>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</si>
  <si>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</si>
  <si>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</si>
  <si>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</si>
  <si>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</si>
  <si>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</si>
  <si>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</si>
  <si>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</si>
  <si>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</si>
  <si>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</si>
  <si>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</si>
  <si>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</si>
  <si>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</si>
  <si>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</si>
  <si>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</si>
  <si>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</si>
  <si>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</si>
  <si>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</si>
  <si>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</si>
  <si>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</si>
  <si>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</si>
  <si>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</si>
  <si>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</si>
  <si>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</si>
  <si>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</si>
  <si>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</si>
  <si>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</si>
  <si>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</si>
  <si>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</si>
  <si>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</si>
  <si>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</si>
  <si>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</si>
  <si>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</si>
  <si>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</si>
  <si>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</si>
  <si>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</si>
  <si>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</si>
  <si>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</si>
  <si>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</si>
  <si>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</si>
  <si>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</si>
  <si>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</si>
  <si>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</si>
  <si>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</si>
  <si>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</si>
  <si>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</si>
  <si>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</si>
  <si>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</si>
  <si>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</si>
  <si>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</si>
  <si>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</si>
  <si>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</si>
  <si>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</si>
  <si>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</si>
  <si>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</si>
  <si>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</si>
  <si>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</si>
  <si>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</si>
  <si>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</si>
  <si>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</si>
  <si>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</si>
  <si>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</si>
  <si>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</si>
  <si>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</si>
  <si>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</si>
  <si>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</si>
  <si>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</si>
  <si>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</si>
  <si>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</si>
  <si>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</si>
  <si>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</si>
  <si>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</si>
  <si>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</si>
  <si>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</si>
  <si>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</si>
  <si>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</si>
  <si>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</si>
  <si>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</si>
  <si>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</si>
  <si>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</si>
  <si>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</si>
  <si>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</si>
  <si>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</si>
  <si>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</si>
  <si>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</si>
  <si>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</si>
  <si>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</si>
  <si>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</si>
  <si>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</si>
  <si>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</si>
  <si>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</si>
  <si>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</si>
  <si>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</si>
  <si>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</si>
  <si>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</si>
  <si>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</si>
  <si>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</si>
  <si>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</si>
  <si>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</si>
  <si>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</si>
  <si>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</si>
  <si>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</si>
  <si>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</si>
  <si>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</si>
  <si>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</si>
  <si>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</si>
  <si>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</si>
  <si>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</si>
  <si>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</si>
  <si>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</si>
  <si>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</si>
  <si>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</si>
  <si>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</si>
  <si>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</si>
  <si>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</si>
  <si>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</si>
  <si>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</si>
  <si>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</si>
  <si>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</si>
  <si>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</si>
  <si>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</si>
  <si>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</si>
  <si>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</si>
  <si>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</si>
  <si>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</si>
  <si>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</si>
  <si>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</si>
  <si>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</si>
  <si>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</si>
  <si>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</si>
  <si>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</si>
  <si>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</si>
  <si>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</si>
  <si>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</si>
  <si>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</si>
  <si>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</si>
  <si>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</si>
  <si>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</si>
  <si>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</si>
  <si>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</si>
  <si>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</si>
  <si>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</si>
  <si>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</si>
  <si>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</si>
  <si>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</si>
  <si>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</si>
  <si>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</si>
  <si>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</si>
  <si>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</si>
  <si>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</si>
  <si>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</si>
  <si>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</si>
  <si>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</si>
  <si>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</si>
  <si>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</si>
  <si>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</si>
  <si>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</si>
  <si>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</si>
  <si>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</si>
  <si>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</si>
  <si>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</si>
  <si>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</si>
  <si>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</si>
  <si>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</si>
  <si>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</si>
  <si>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</si>
  <si>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</si>
  <si>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</si>
  <si>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</si>
  <si>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</si>
  <si>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</si>
  <si>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</si>
  <si>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</si>
  <si>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</si>
  <si>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</si>
  <si>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</si>
  <si>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</si>
  <si>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</si>
  <si>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</si>
  <si>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</si>
  <si>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</si>
  <si>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</si>
  <si>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</si>
  <si>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</si>
  <si>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</si>
  <si>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</si>
  <si>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</si>
  <si>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</si>
  <si>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</si>
  <si>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</si>
  <si>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</si>
  <si>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</si>
  <si>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</si>
  <si>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</si>
  <si>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</si>
  <si>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</si>
  <si>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</si>
  <si>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</si>
  <si>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</si>
  <si>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</si>
  <si>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</si>
  <si>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</si>
  <si>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</si>
  <si>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</si>
  <si>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</si>
  <si>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</si>
  <si>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</si>
  <si>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</si>
  <si>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</si>
  <si>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</si>
  <si>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</si>
  <si>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</si>
  <si>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</si>
  <si>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</si>
  <si>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</si>
  <si>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</si>
  <si>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</si>
  <si>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</si>
  <si>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</si>
  <si>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</si>
  <si>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</si>
  <si>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</si>
  <si>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</si>
  <si>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</si>
  <si>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</si>
  <si>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</si>
  <si>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</si>
  <si>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</si>
  <si>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</si>
  <si>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</si>
  <si>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</si>
  <si>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</si>
  <si>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</si>
  <si>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</si>
  <si>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</si>
  <si>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</si>
  <si>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</si>
  <si>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</si>
  <si>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</si>
  <si>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</si>
  <si>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</si>
  <si>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</si>
  <si>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</si>
  <si>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</si>
  <si>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</si>
  <si>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</si>
  <si>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</si>
  <si>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</si>
  <si>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</si>
  <si>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</si>
  <si>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</si>
  <si>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</si>
  <si>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</si>
  <si>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</si>
  <si>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</si>
  <si>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</si>
  <si>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</si>
  <si>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</si>
  <si>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</si>
  <si>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</si>
  <si>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</si>
  <si>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</si>
  <si>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</si>
  <si>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</si>
  <si>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</si>
  <si>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</si>
  <si>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</si>
  <si>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</si>
  <si>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</si>
  <si>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</si>
  <si>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</si>
  <si>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</si>
  <si>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</si>
  <si>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</si>
  <si>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</si>
  <si>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</si>
  <si>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</si>
  <si>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</si>
  <si>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</si>
  <si>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</si>
  <si>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</si>
  <si>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</si>
  <si>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</si>
  <si>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</si>
  <si>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</si>
  <si>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</si>
  <si>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</si>
  <si>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</si>
  <si>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</si>
  <si>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</si>
  <si>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</si>
  <si>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</si>
  <si>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</si>
  <si>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</si>
  <si>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</si>
  <si>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</si>
  <si>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</si>
  <si>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</si>
  <si>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</si>
  <si>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</si>
  <si>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</si>
  <si>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</si>
  <si>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</si>
  <si>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</si>
  <si>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</si>
  <si>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</si>
  <si>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</si>
  <si>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</si>
  <si>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</si>
  <si>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</si>
  <si>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</si>
  <si>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</si>
  <si>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</si>
  <si>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</si>
  <si>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</si>
  <si>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</si>
  <si>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</si>
  <si>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</si>
  <si>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</si>
  <si>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</si>
  <si>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</si>
  <si>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</si>
  <si>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</si>
  <si>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</si>
  <si>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</si>
  <si>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</si>
  <si>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</si>
  <si>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</si>
  <si>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</si>
  <si>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</si>
  <si>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</si>
  <si>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</si>
  <si>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</si>
  <si>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</si>
  <si>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</si>
  <si>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</si>
  <si>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</si>
  <si>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</si>
  <si>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</si>
  <si>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</si>
  <si>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</si>
  <si>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</si>
  <si>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</si>
  <si>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</si>
  <si>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</si>
  <si>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</si>
  <si>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</si>
  <si>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</si>
  <si>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</si>
  <si>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</si>
  <si>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</si>
  <si>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</si>
  <si>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</si>
  <si>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</si>
  <si>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</si>
  <si>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</si>
  <si>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</si>
  <si>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</si>
  <si>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</si>
  <si>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</si>
  <si>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</si>
  <si>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</si>
  <si>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</si>
  <si>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</si>
  <si>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</si>
  <si>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</si>
  <si>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</si>
  <si>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</si>
  <si>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</si>
  <si>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</si>
  <si>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</si>
  <si>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</si>
  <si>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</si>
  <si>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</si>
  <si>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</si>
  <si>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</si>
  <si>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</si>
  <si>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</si>
  <si>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</si>
  <si>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</si>
  <si>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</si>
  <si>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</si>
  <si>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</si>
  <si>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</si>
  <si>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</si>
  <si>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</si>
  <si>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</si>
  <si>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</si>
  <si>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</si>
  <si>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</si>
  <si>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</si>
  <si>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</si>
  <si>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</si>
  <si>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</si>
  <si>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</si>
  <si>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</si>
  <si>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</si>
  <si>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</si>
  <si>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</si>
  <si>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</si>
  <si>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</si>
  <si>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</si>
  <si>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</si>
  <si>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</si>
  <si>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</si>
  <si>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</si>
  <si>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</si>
  <si>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</si>
  <si>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</si>
  <si>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</si>
  <si>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</si>
  <si>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</si>
  <si>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</si>
  <si>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</si>
  <si>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</si>
  <si>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</si>
  <si>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</si>
  <si>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</si>
  <si>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</si>
  <si>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</si>
  <si>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</si>
  <si>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</si>
  <si>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</si>
  <si>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</si>
  <si>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</si>
  <si>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</si>
  <si>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</si>
  <si>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</si>
  <si>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</si>
  <si>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</si>
  <si>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</si>
  <si>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</si>
  <si>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</si>
  <si>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</si>
  <si>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</si>
  <si>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</si>
  <si>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</si>
  <si>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</si>
  <si>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</si>
  <si>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</si>
  <si>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</si>
  <si>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</si>
  <si>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</si>
  <si>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</si>
  <si>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</si>
  <si>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</si>
  <si>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</si>
  <si>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</si>
  <si>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</si>
  <si>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</si>
  <si>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</si>
  <si>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</si>
  <si>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</si>
  <si>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</si>
  <si>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</si>
  <si>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</si>
  <si>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</si>
  <si>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</si>
  <si>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</si>
  <si>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</si>
  <si>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</si>
  <si>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</si>
  <si>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</si>
  <si>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</si>
  <si>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</si>
  <si>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</si>
  <si>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</si>
  <si>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</si>
  <si>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</si>
  <si>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</si>
  <si>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</si>
  <si>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</si>
  <si>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</si>
  <si>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</si>
  <si>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</si>
  <si>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</si>
  <si>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</si>
  <si>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</si>
  <si>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</si>
  <si>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</si>
  <si>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</si>
  <si>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</si>
  <si>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</si>
  <si>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</si>
  <si>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</si>
  <si>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</si>
  <si>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</si>
  <si>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</si>
  <si>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</si>
  <si>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</si>
  <si>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</si>
  <si>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</si>
  <si>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</si>
  <si>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</si>
  <si>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</si>
  <si>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</si>
  <si>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</si>
  <si>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</si>
  <si>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</si>
  <si>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</si>
  <si>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</si>
  <si>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</si>
  <si>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</si>
  <si>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</si>
  <si>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</si>
  <si>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</si>
  <si>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</si>
  <si>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</si>
  <si>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</si>
  <si>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</si>
  <si>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</si>
  <si>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</si>
  <si>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</si>
  <si>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</si>
  <si>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</si>
  <si>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</si>
  <si>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</si>
  <si>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</si>
  <si>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</si>
  <si>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</si>
  <si>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</si>
  <si>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</si>
  <si>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</si>
  <si>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</si>
  <si>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</si>
  <si>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</si>
  <si>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</si>
  <si>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</si>
  <si>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</si>
  <si>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</si>
  <si>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</si>
  <si>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</si>
  <si>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</si>
  <si>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</si>
  <si>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</si>
  <si>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</si>
  <si>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</si>
  <si>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</si>
  <si>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</si>
  <si>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</si>
  <si>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</si>
  <si>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</si>
  <si>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</si>
  <si>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</si>
  <si>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</si>
  <si>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</si>
  <si>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</si>
  <si>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</si>
  <si>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</si>
  <si>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</si>
  <si>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</si>
  <si>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</si>
  <si>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</si>
  <si>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</si>
  <si>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</si>
  <si>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</si>
  <si>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</si>
  <si>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</si>
  <si>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</si>
  <si>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</si>
  <si>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</si>
  <si>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</si>
  <si>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</si>
  <si>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</si>
  <si>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</si>
  <si>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</si>
  <si>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</si>
  <si>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</si>
  <si>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</si>
  <si>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</si>
  <si>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</si>
  <si>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</si>
  <si>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</si>
  <si>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</si>
  <si>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</si>
  <si>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</si>
  <si>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</si>
  <si>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</si>
  <si>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</si>
  <si>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</si>
  <si>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</si>
  <si>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</si>
  <si>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</si>
  <si>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</si>
  <si>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</si>
  <si>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</si>
  <si>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</si>
  <si>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</si>
  <si>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</si>
  <si>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</si>
  <si>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</si>
  <si>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</si>
  <si>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</si>
  <si>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</si>
  <si>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</si>
  <si>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</si>
  <si>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</si>
  <si>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</si>
  <si>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</si>
  <si>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</si>
  <si>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</si>
  <si>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</si>
  <si>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</si>
  <si>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</si>
  <si>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</si>
  <si>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</si>
  <si>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</si>
  <si>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</si>
  <si>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</si>
  <si>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</si>
  <si>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</si>
  <si>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</si>
  <si>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</si>
  <si>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</si>
  <si>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</si>
  <si>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</si>
  <si>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</si>
  <si>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</si>
  <si>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</si>
  <si>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</si>
  <si>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</si>
  <si>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</si>
  <si>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</si>
  <si>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</si>
  <si>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</si>
  <si>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</si>
  <si>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</si>
  <si>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</si>
  <si>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</si>
  <si>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</si>
  <si>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</si>
  <si>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</si>
  <si>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</si>
  <si>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</si>
  <si>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</si>
  <si>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</si>
  <si>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</si>
  <si>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</si>
  <si>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</si>
  <si>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</si>
  <si>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</si>
  <si>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</si>
  <si>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</si>
  <si>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</si>
  <si>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</si>
  <si>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</si>
  <si>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</si>
  <si>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</si>
  <si>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</si>
  <si>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</si>
  <si>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</si>
  <si>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</si>
  <si>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</si>
  <si>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</si>
  <si>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</si>
  <si>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</si>
  <si>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</si>
  <si>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</si>
  <si>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</si>
  <si>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</si>
  <si>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</si>
  <si>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</si>
  <si>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</si>
  <si>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</si>
  <si>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</si>
  <si>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</si>
  <si>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</si>
  <si>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</si>
  <si>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</si>
  <si>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</si>
  <si>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</si>
  <si>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</si>
  <si>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</si>
  <si>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</si>
  <si>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</si>
  <si>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</si>
  <si>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</si>
  <si>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</si>
  <si>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</si>
  <si>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</si>
  <si>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</si>
  <si>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</si>
  <si>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</si>
  <si>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</si>
  <si>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</si>
  <si>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</si>
  <si>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</si>
  <si>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</si>
  <si>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</si>
  <si>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</si>
  <si>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</si>
  <si>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</si>
  <si>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</si>
  <si>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</si>
  <si>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</si>
  <si>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</si>
  <si>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</si>
  <si>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</si>
  <si>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</si>
  <si>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</si>
  <si>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</si>
  <si>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</si>
  <si>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</si>
  <si>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</si>
  <si>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</si>
  <si>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</si>
  <si>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</si>
  <si>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</si>
  <si>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</si>
  <si>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</si>
  <si>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</si>
  <si>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</si>
  <si>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</si>
  <si>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</si>
  <si>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</si>
  <si>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</si>
  <si>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</si>
  <si>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</si>
  <si>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</si>
  <si>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</si>
  <si>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</si>
  <si>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</si>
  <si>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</si>
  <si>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</si>
  <si>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</si>
  <si>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</si>
  <si>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</si>
  <si>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</si>
  <si>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</si>
  <si>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</si>
  <si>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</si>
  <si>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</si>
  <si>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</si>
  <si>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</si>
  <si>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</si>
  <si>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</si>
  <si>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</si>
  <si>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</si>
  <si>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</si>
  <si>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</si>
  <si>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</si>
  <si>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</si>
  <si>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</si>
  <si>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</si>
  <si>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</si>
  <si>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</si>
  <si>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</si>
  <si>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</si>
  <si>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</si>
  <si>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</si>
  <si>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</si>
  <si>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</si>
  <si>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</si>
  <si>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</si>
  <si>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</si>
  <si>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</si>
  <si>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</si>
  <si>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</si>
  <si>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</si>
  <si>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</si>
  <si>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</si>
  <si>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</si>
  <si>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</si>
  <si>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</si>
  <si>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</si>
  <si>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</si>
  <si>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</si>
  <si>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</si>
  <si>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</si>
  <si>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</si>
  <si>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</si>
  <si>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</si>
  <si>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</si>
  <si>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</si>
  <si>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</si>
  <si>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</si>
  <si>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</si>
  <si>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</si>
  <si>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</si>
  <si>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</si>
  <si>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</si>
  <si>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</si>
  <si>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</si>
  <si>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</si>
  <si>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</si>
  <si>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</si>
  <si>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</si>
  <si>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</si>
  <si>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</si>
  <si>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</si>
  <si>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</si>
  <si>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</si>
  <si>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</si>
  <si>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</si>
  <si>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</si>
  <si>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</si>
  <si>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</si>
  <si>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</si>
  <si>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</si>
  <si>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</si>
  <si>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</si>
  <si>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</si>
  <si>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</si>
  <si>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</si>
  <si>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</si>
  <si>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</si>
  <si>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</si>
  <si>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</si>
  <si>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</si>
  <si>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</si>
  <si>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</si>
  <si>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</si>
  <si>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</si>
  <si>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</si>
  <si>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</si>
  <si>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</si>
  <si>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</si>
  <si>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</si>
  <si>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</si>
  <si>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</si>
  <si>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</si>
  <si>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</si>
  <si>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</si>
  <si>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</si>
  <si>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</si>
  <si>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</si>
  <si>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</si>
  <si>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</si>
  <si>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</si>
  <si>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</si>
  <si>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</si>
  <si>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</si>
  <si>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</si>
  <si>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</si>
  <si>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</si>
  <si>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</si>
  <si>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</si>
  <si>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</si>
  <si>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</si>
  <si>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</si>
  <si>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</si>
  <si>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</si>
  <si>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</si>
  <si>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</si>
  <si>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</si>
  <si>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</si>
  <si>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</si>
  <si>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</si>
  <si>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</si>
  <si>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</si>
  <si>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</si>
  <si>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</si>
  <si>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</si>
  <si>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</si>
  <si>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</si>
  <si>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</si>
  <si>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</si>
  <si>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</si>
  <si>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</si>
  <si>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</si>
  <si>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</si>
  <si>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</si>
  <si>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</si>
  <si>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</si>
  <si>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</si>
  <si>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</si>
  <si>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</si>
  <si>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</si>
  <si>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</si>
  <si>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</si>
  <si>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</si>
  <si>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</si>
  <si>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</si>
  <si>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</si>
  <si>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</si>
  <si>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</si>
  <si>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</si>
  <si>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</si>
  <si>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</si>
  <si>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</si>
  <si>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</si>
  <si>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</si>
  <si>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</si>
  <si>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</si>
  <si>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</si>
  <si>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</si>
  <si>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</si>
  <si>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</si>
  <si>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</si>
  <si>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</si>
  <si>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</si>
  <si>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</si>
  <si>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</si>
  <si>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</si>
  <si>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</si>
  <si>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</si>
  <si>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</si>
  <si>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</si>
  <si>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</si>
  <si>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</si>
  <si>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</si>
  <si>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</si>
  <si>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</si>
  <si>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</si>
  <si>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</si>
  <si>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</si>
  <si>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</si>
  <si>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</si>
  <si>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</si>
  <si>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</si>
  <si>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</si>
  <si>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</si>
  <si>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</si>
  <si>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</si>
  <si>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</si>
  <si>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</si>
  <si>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</si>
  <si>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</si>
  <si>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</si>
  <si>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</si>
  <si>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</si>
  <si>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</si>
  <si>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</si>
  <si>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</si>
  <si>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</si>
  <si>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</si>
  <si>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</si>
  <si>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</si>
  <si>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</si>
  <si>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</si>
  <si>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</si>
  <si>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</si>
  <si>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</si>
  <si>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</si>
  <si>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</si>
  <si>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</si>
  <si>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</si>
  <si>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</si>
  <si>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</si>
  <si>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</si>
  <si>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</si>
  <si>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</si>
  <si>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</si>
  <si>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</si>
  <si>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</si>
  <si>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</si>
  <si>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</si>
  <si>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</si>
  <si>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</si>
  <si>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</si>
  <si>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</si>
  <si>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</si>
  <si>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</si>
  <si>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</si>
  <si>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</si>
  <si>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</si>
  <si>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</si>
  <si>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</si>
  <si>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</si>
  <si>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</si>
  <si>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</si>
  <si>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</si>
  <si>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</si>
  <si>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</si>
  <si>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</si>
  <si>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</si>
  <si>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</si>
  <si>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</si>
  <si>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</si>
  <si>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</si>
  <si>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</si>
  <si>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</si>
  <si>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</si>
  <si>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</si>
  <si>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</si>
  <si>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</si>
  <si>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</si>
  <si>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</si>
  <si>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</si>
  <si>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</si>
  <si>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</si>
  <si>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</si>
  <si>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</si>
  <si>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</si>
  <si>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</si>
  <si>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</si>
  <si>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</si>
  <si>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</si>
  <si>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</si>
  <si>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</si>
  <si>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</si>
  <si>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</si>
  <si>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</si>
  <si>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</si>
  <si>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</si>
  <si>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</si>
  <si>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</si>
  <si>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</si>
  <si>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</si>
  <si>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</si>
  <si>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</si>
  <si>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</si>
  <si>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</si>
  <si>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</si>
  <si>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</si>
  <si>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</si>
  <si>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</si>
  <si>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</si>
  <si>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</si>
  <si>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</si>
  <si>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</si>
  <si>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</si>
  <si>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</si>
  <si>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</si>
  <si>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</si>
  <si>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</si>
  <si>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</si>
  <si>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</si>
  <si>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</si>
  <si>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</si>
  <si>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</si>
  <si>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</si>
  <si>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</si>
  <si>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</si>
  <si>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</si>
  <si>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</si>
  <si>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</si>
  <si>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</si>
  <si>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</si>
  <si>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</si>
  <si>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</si>
  <si>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</si>
  <si>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</si>
  <si>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</si>
  <si>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</si>
  <si>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</si>
  <si>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</si>
  <si>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</si>
  <si>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</si>
  <si>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</si>
  <si>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</si>
  <si>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</si>
  <si>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</si>
  <si>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</si>
  <si>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</si>
  <si>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</si>
  <si>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</si>
  <si>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</si>
  <si>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</si>
  <si>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</si>
  <si>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</si>
  <si>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</si>
  <si>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</si>
  <si>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</si>
  <si>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</si>
  <si>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</si>
  <si>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</si>
  <si>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</si>
  <si>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</si>
  <si>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</si>
  <si>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</si>
  <si>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</si>
  <si>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</si>
  <si>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</si>
  <si>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</si>
  <si>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</si>
  <si>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</si>
  <si>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</si>
  <si>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</si>
  <si>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</si>
  <si>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</si>
  <si>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</si>
  <si>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</si>
  <si>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</si>
  <si>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</si>
  <si>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</si>
  <si>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</si>
  <si>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</si>
  <si>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</si>
  <si>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</si>
  <si>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</si>
  <si>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</si>
  <si>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</si>
  <si>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</si>
  <si>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</si>
  <si>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</si>
  <si>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</si>
  <si>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</si>
  <si>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</si>
  <si>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</si>
  <si>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</si>
  <si>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</si>
  <si>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</si>
  <si>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</si>
  <si>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</si>
  <si>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</si>
  <si>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</si>
  <si>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</si>
  <si>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</si>
  <si>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</si>
  <si>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</si>
  <si>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</si>
  <si>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</si>
  <si>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</si>
  <si>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</si>
  <si>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</si>
  <si>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</si>
  <si>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</si>
  <si>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</si>
  <si>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</si>
  <si>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</si>
  <si>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</si>
  <si>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</si>
  <si>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</si>
  <si>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</si>
  <si>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</si>
  <si>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</si>
  <si>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</si>
  <si>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</si>
  <si>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</si>
  <si>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</si>
  <si>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</si>
  <si>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</si>
  <si>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</si>
  <si>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</si>
  <si>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</si>
  <si>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</si>
  <si>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</si>
  <si>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</si>
  <si>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</si>
  <si>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</si>
  <si>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</si>
  <si>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</si>
  <si>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</si>
  <si>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</si>
  <si>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</si>
  <si>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</si>
  <si>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</si>
  <si>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</si>
  <si>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</si>
  <si>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</si>
  <si>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</si>
  <si>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</si>
  <si>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</si>
  <si>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</si>
  <si>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</si>
  <si>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</si>
  <si>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</si>
  <si>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</si>
  <si>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</si>
  <si>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</si>
  <si>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</si>
  <si>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</si>
  <si>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</si>
  <si>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</si>
  <si>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</si>
  <si>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</si>
  <si>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</si>
  <si>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</si>
  <si>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</si>
  <si>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</si>
  <si>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</si>
  <si>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</si>
  <si>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</si>
  <si>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</si>
  <si>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</si>
  <si>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</si>
  <si>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</si>
  <si>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</si>
  <si>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</si>
  <si>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</si>
  <si>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</si>
  <si>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</si>
  <si>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</si>
  <si>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</si>
  <si>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</si>
  <si>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</si>
  <si>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</si>
  <si>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</si>
  <si>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</si>
  <si>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</si>
  <si>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</si>
  <si>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</si>
  <si>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</si>
  <si>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</si>
  <si>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</si>
  <si>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</si>
  <si>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</si>
  <si>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</si>
  <si>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</si>
  <si>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</si>
  <si>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</si>
  <si>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</si>
  <si>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</si>
  <si>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</si>
  <si>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</si>
  <si>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</si>
  <si>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</si>
  <si>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</si>
  <si>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</si>
  <si>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</si>
  <si>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</si>
  <si>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</si>
  <si>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</si>
  <si>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</si>
  <si>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</si>
  <si>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</si>
  <si>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</si>
  <si>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</si>
  <si>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</si>
  <si>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</si>
  <si>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</si>
  <si>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</si>
  <si>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</si>
  <si>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</si>
  <si>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</si>
  <si>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</si>
  <si>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</si>
  <si>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</si>
  <si>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</si>
  <si>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</si>
  <si>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</si>
  <si>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</si>
  <si>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</si>
  <si>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</si>
  <si>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</si>
  <si>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</si>
  <si>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</si>
  <si>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</si>
  <si>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</si>
  <si>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</si>
  <si>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</si>
  <si>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</si>
  <si>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</si>
  <si>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</si>
  <si>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</si>
  <si>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</si>
  <si>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</si>
  <si>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</si>
  <si>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</si>
  <si>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</si>
  <si>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</si>
  <si>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</si>
  <si>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</si>
  <si>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</si>
  <si>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</si>
  <si>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</si>
  <si>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</si>
  <si>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</si>
  <si>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</si>
  <si>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</si>
  <si>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</si>
  <si>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</si>
  <si>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</si>
  <si>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</si>
  <si>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</si>
  <si>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</si>
  <si>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</si>
  <si>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</si>
  <si>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</si>
  <si>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</si>
  <si>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</si>
  <si>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</si>
  <si>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</si>
  <si>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</si>
  <si>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</si>
  <si>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</si>
  <si>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</si>
  <si>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</si>
  <si>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</si>
  <si>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</si>
  <si>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</si>
  <si>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</si>
  <si>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</si>
  <si>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</si>
  <si>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</si>
  <si>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</si>
  <si>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</si>
  <si>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</si>
  <si>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</si>
  <si>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</si>
  <si>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</si>
  <si>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</si>
  <si>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</si>
  <si>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</si>
  <si>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</si>
  <si>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</si>
  <si>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</si>
  <si>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</si>
  <si>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</si>
  <si>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</si>
  <si>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</si>
  <si>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</si>
  <si>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</si>
  <si>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</si>
  <si>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</si>
  <si>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</si>
  <si>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</si>
  <si>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</si>
  <si>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</si>
  <si>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</si>
  <si>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</si>
  <si>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</si>
  <si>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</si>
  <si>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</si>
  <si>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</si>
  <si>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</si>
  <si>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</si>
  <si>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</si>
  <si>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</si>
  <si>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</si>
  <si>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</si>
  <si>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</si>
  <si>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</si>
  <si>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</si>
  <si>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</si>
  <si>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</si>
  <si>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</si>
  <si>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</si>
  <si>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</si>
  <si>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</si>
  <si>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</si>
  <si>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</si>
  <si>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</si>
  <si>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</si>
  <si>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</si>
  <si>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</si>
  <si>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</si>
  <si>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</si>
  <si>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</si>
  <si>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</si>
  <si>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</si>
  <si>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</si>
  <si>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</si>
  <si>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</si>
  <si>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</si>
  <si>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</si>
  <si>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</si>
  <si>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</si>
  <si>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</si>
  <si>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</si>
  <si>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</si>
  <si>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</si>
  <si>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</si>
  <si>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</si>
  <si>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</si>
  <si>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</si>
  <si>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</si>
  <si>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</si>
  <si>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</si>
  <si>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</si>
  <si>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</si>
  <si>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</si>
  <si>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</si>
  <si>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</si>
  <si>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</si>
  <si>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</si>
  <si>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</si>
  <si>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</si>
  <si>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</si>
  <si>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</si>
  <si>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</si>
  <si>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</si>
  <si>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</si>
  <si>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</si>
  <si>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</si>
  <si>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</si>
  <si>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</si>
  <si>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</si>
  <si>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</si>
  <si>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</si>
  <si>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</si>
  <si>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</si>
  <si>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</si>
  <si>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</si>
  <si>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</si>
  <si>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</si>
  <si>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</si>
  <si>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</si>
  <si>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</si>
  <si>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</si>
  <si>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</si>
  <si>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</si>
  <si>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</si>
  <si>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</si>
  <si>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</si>
  <si>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</si>
  <si>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</si>
  <si>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</si>
  <si>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</si>
  <si>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</si>
  <si>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</si>
  <si>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</si>
  <si>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</si>
  <si>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</si>
  <si>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</si>
  <si>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</si>
  <si>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</si>
  <si>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</si>
  <si>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</si>
  <si>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</si>
  <si>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</si>
  <si>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</si>
  <si>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</si>
  <si>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</si>
  <si>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</si>
  <si>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</si>
  <si>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</si>
  <si>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</si>
  <si>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</si>
  <si>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</si>
  <si>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</si>
  <si>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</si>
  <si>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</si>
  <si>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</si>
  <si>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</si>
  <si>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</si>
  <si>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</si>
  <si>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</si>
  <si>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</si>
  <si>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</si>
  <si>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</si>
  <si>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</si>
  <si>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</si>
  <si>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</si>
  <si>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</si>
  <si>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</si>
  <si>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</si>
  <si>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</si>
  <si>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</si>
  <si>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</si>
  <si>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</si>
  <si>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</si>
  <si>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</si>
  <si>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</si>
  <si>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</si>
  <si>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</si>
  <si>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</si>
  <si>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</si>
  <si>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</si>
  <si>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</si>
  <si>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</si>
  <si>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</si>
  <si>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</si>
  <si>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</si>
  <si>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</si>
  <si>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</si>
  <si>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</si>
  <si>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</si>
  <si>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</si>
  <si>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</si>
  <si>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</si>
  <si>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</si>
  <si>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</si>
  <si>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</si>
  <si>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</si>
  <si>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</si>
  <si>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</si>
  <si>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</si>
  <si>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</si>
  <si>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</si>
  <si>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</si>
  <si>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</si>
  <si>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</si>
  <si>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</si>
  <si>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</si>
  <si>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</si>
  <si>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</si>
  <si>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</si>
  <si>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</si>
  <si>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</si>
  <si>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</si>
  <si>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</si>
  <si>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</si>
  <si>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</si>
  <si>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</si>
  <si>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</si>
  <si>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</si>
  <si>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</si>
  <si>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</si>
  <si>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</si>
  <si>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</si>
  <si>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</si>
  <si>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</si>
  <si>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</si>
  <si>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</si>
  <si>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</si>
  <si>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</si>
  <si>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</si>
  <si>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</si>
  <si>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</si>
  <si>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</si>
  <si>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</si>
  <si>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</si>
  <si>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</si>
  <si>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</si>
  <si>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</si>
  <si>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</si>
  <si>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</si>
  <si>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</si>
  <si>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</si>
  <si>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</si>
  <si>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</si>
  <si>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</si>
  <si>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</si>
  <si>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</si>
  <si>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</si>
  <si>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</si>
  <si>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</si>
  <si>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</si>
  <si>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</si>
  <si>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</si>
  <si>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</si>
  <si>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</si>
  <si>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</si>
  <si>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</si>
  <si>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</si>
  <si>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</si>
  <si>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</si>
  <si>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</si>
  <si>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</si>
  <si>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</si>
  <si>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</si>
  <si>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</si>
  <si>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</si>
  <si>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</si>
  <si>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</si>
  <si>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</si>
  <si>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</si>
  <si>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</si>
  <si>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</si>
  <si>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</si>
  <si>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</si>
  <si>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</si>
  <si>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</si>
  <si>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</si>
  <si>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</si>
  <si>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</si>
  <si>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</si>
  <si>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</si>
  <si>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</si>
  <si>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</si>
  <si>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</si>
  <si>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</si>
  <si>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</si>
  <si>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</si>
  <si>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</si>
  <si>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</si>
  <si>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</si>
  <si>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</si>
  <si>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</si>
  <si>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</si>
  <si>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</si>
  <si>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</si>
  <si>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</si>
  <si>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</si>
  <si>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</si>
  <si>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</si>
  <si>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</si>
  <si>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</si>
  <si>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</si>
  <si>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</si>
  <si>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</si>
  <si>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</si>
  <si>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</si>
  <si>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</si>
  <si>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</si>
  <si>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</si>
  <si>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</si>
  <si>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</si>
  <si>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</si>
  <si>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</si>
  <si>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</si>
  <si>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</si>
  <si>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</si>
  <si>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</si>
  <si>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</si>
  <si>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</si>
  <si>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</si>
  <si>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</si>
  <si>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</si>
  <si>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</si>
  <si>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</si>
  <si>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</si>
  <si>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</si>
  <si>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</si>
  <si>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</si>
  <si>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</si>
  <si>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</si>
  <si>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</si>
  <si>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</si>
  <si>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</si>
  <si>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</si>
  <si>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</si>
  <si>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</si>
  <si>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</si>
  <si>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</si>
  <si>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</si>
  <si>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</si>
  <si>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</si>
  <si>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</si>
  <si>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</si>
  <si>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</si>
  <si>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</si>
  <si>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</si>
  <si>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</si>
  <si>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</si>
  <si>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</si>
  <si>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</si>
  <si>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</si>
  <si>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</si>
  <si>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</si>
  <si>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</si>
  <si>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</si>
  <si>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</si>
  <si>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</si>
  <si>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</si>
  <si>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</si>
  <si>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</si>
  <si>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</si>
  <si>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</si>
  <si>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</si>
  <si>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</si>
  <si>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</si>
  <si>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</si>
  <si>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</si>
  <si>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</si>
  <si>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</si>
  <si>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</si>
  <si>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</si>
  <si>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</si>
  <si>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</si>
  <si>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</si>
  <si>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</si>
  <si>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</si>
  <si>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</si>
  <si>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</si>
  <si>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</si>
  <si>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</si>
  <si>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</si>
  <si>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</si>
  <si>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</si>
  <si>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</si>
  <si>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</si>
  <si>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</si>
  <si>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</si>
  <si>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</si>
  <si>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</si>
  <si>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</si>
  <si>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</si>
  <si>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</si>
  <si>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</si>
  <si>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</si>
  <si>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</si>
  <si>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</si>
  <si>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</si>
  <si>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</si>
  <si>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</si>
  <si>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</si>
  <si>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</si>
  <si>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</si>
  <si>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</si>
  <si>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</si>
  <si>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</si>
  <si>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</si>
  <si>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</si>
  <si>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</si>
  <si>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</si>
  <si>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</si>
  <si>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</si>
  <si>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</si>
  <si>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</si>
  <si>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</si>
  <si>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</si>
  <si>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</si>
  <si>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</si>
  <si>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</si>
  <si>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</si>
  <si>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</si>
  <si>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</si>
  <si>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</si>
  <si>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</si>
  <si>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</si>
  <si>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</si>
  <si>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</si>
  <si>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</si>
  <si>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</si>
  <si>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</si>
  <si>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</si>
  <si>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</si>
  <si>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</si>
  <si>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</si>
  <si>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</si>
  <si>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</si>
  <si>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</si>
  <si>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</si>
  <si>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</si>
  <si>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</si>
  <si>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</si>
  <si>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</si>
  <si>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</si>
  <si>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</si>
  <si>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</si>
  <si>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</si>
  <si>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</si>
  <si>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</si>
  <si>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</si>
  <si>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</si>
  <si>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</si>
  <si>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</si>
  <si>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</si>
  <si>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</si>
  <si>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</si>
  <si>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</si>
  <si>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</si>
  <si>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</si>
  <si>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</si>
  <si>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</si>
  <si>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</si>
  <si>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</si>
  <si>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</si>
  <si>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</si>
  <si>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</si>
  <si>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</si>
  <si>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</si>
  <si>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</si>
  <si>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</si>
  <si>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</si>
  <si>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</si>
  <si>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</si>
  <si>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</si>
  <si>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</si>
  <si>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</si>
  <si>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</si>
  <si>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</si>
  <si>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</si>
  <si>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</si>
  <si>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</si>
  <si>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</si>
  <si>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</si>
  <si>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</si>
  <si>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</si>
  <si>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</si>
  <si>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</si>
  <si>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</si>
  <si>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</si>
  <si>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</si>
  <si>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</si>
  <si>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</si>
  <si>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</si>
  <si>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</si>
  <si>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</si>
  <si>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</si>
  <si>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</si>
  <si>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</si>
  <si>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</si>
  <si>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</si>
  <si>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</si>
  <si>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</si>
  <si>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</si>
  <si>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</si>
  <si>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</si>
  <si>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</si>
  <si>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</si>
  <si>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</si>
  <si>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</si>
  <si>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</si>
  <si>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</si>
  <si>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</si>
  <si>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</si>
  <si>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</si>
  <si>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</si>
  <si>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</si>
  <si>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</si>
  <si>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</si>
  <si>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</si>
  <si>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</si>
  <si>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</si>
  <si>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</si>
  <si>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</si>
  <si>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</si>
  <si>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</si>
  <si>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</si>
  <si>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</si>
  <si>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</si>
  <si>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</si>
  <si>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</si>
  <si>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</si>
  <si>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</si>
  <si>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</si>
  <si>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</si>
  <si>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</si>
  <si>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</si>
  <si>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</si>
  <si>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</si>
  <si>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</si>
  <si>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</si>
  <si>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</si>
  <si>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</si>
  <si>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</si>
  <si>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</si>
  <si>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</si>
  <si>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</si>
  <si>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</si>
  <si>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</si>
  <si>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</si>
  <si>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</si>
  <si>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</si>
  <si>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</si>
  <si>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</si>
  <si>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</si>
  <si>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</si>
  <si>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</si>
  <si>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</si>
  <si>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</si>
  <si>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</si>
  <si>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</si>
  <si>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</si>
  <si>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</si>
  <si>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</si>
  <si>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</si>
  <si>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</si>
  <si>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</si>
  <si>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</si>
  <si>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</si>
  <si>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</si>
  <si>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</si>
  <si>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</si>
  <si>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</si>
  <si>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</si>
  <si>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</si>
  <si>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</si>
  <si>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</si>
  <si>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</si>
  <si>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</si>
  <si>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</si>
  <si>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</si>
  <si>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</si>
  <si>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</si>
  <si>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</si>
  <si>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</si>
  <si>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</si>
  <si>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</si>
  <si>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</si>
  <si>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</si>
  <si>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</si>
  <si>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</si>
  <si>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</si>
  <si>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</si>
  <si>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</si>
  <si>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</si>
  <si>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</si>
  <si>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</si>
  <si>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</si>
  <si>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</si>
  <si>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</si>
  <si>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</si>
  <si>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</si>
  <si>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</si>
  <si>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</si>
  <si>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</si>
  <si>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</si>
  <si>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</si>
  <si>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</si>
  <si>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</si>
  <si>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</si>
  <si>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</si>
  <si>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</si>
  <si>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</si>
  <si>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</si>
  <si>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</si>
  <si>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</si>
  <si>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</si>
  <si>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</si>
  <si>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</si>
  <si>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</si>
  <si>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</si>
  <si>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</si>
  <si>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</si>
  <si>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</si>
  <si>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</si>
  <si>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</si>
  <si>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</si>
  <si>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</si>
  <si>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</si>
  <si>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</si>
  <si>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</si>
  <si>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</si>
  <si>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</si>
  <si>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</si>
  <si>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</si>
  <si>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</si>
  <si>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</si>
  <si>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</si>
  <si>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</si>
  <si>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</si>
  <si>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</si>
  <si>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</si>
  <si>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</si>
  <si>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</si>
  <si>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</si>
  <si>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</si>
  <si>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</si>
  <si>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</si>
  <si>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</si>
  <si>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</si>
  <si>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</si>
  <si>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</si>
  <si>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</si>
  <si>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</si>
  <si>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</si>
  <si>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</si>
  <si>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</si>
  <si>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</si>
  <si>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</si>
  <si>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</si>
  <si>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</si>
  <si>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</si>
  <si>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</si>
  <si>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</si>
  <si>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</si>
  <si>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</si>
  <si>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</si>
  <si>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</si>
  <si>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</si>
  <si>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</si>
  <si>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</si>
  <si>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</si>
  <si>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</si>
  <si>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</si>
  <si>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</si>
  <si>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</si>
  <si>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</si>
  <si>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</si>
  <si>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</si>
  <si>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</si>
  <si>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</si>
  <si>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</si>
  <si>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</si>
  <si>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</si>
  <si>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</si>
  <si>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</si>
  <si>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</si>
  <si>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</si>
  <si>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</si>
  <si>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</si>
  <si>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</si>
  <si>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</si>
  <si>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</si>
  <si>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</si>
  <si>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</si>
  <si>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</si>
  <si>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</si>
  <si>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</si>
  <si>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</si>
  <si>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</si>
  <si>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</si>
  <si>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</si>
  <si>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</si>
  <si>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</si>
  <si>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</si>
  <si>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</si>
  <si>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</si>
  <si>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</si>
  <si>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</si>
  <si>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</si>
  <si>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</si>
  <si>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</si>
  <si>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</si>
  <si>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</si>
  <si>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</si>
  <si>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</si>
  <si>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</si>
  <si>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</si>
  <si>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</si>
  <si>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</si>
  <si>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</si>
  <si>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</si>
  <si>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</si>
  <si>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</si>
  <si>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</si>
  <si>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</si>
  <si>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</si>
  <si>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</si>
  <si>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</si>
  <si>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</si>
  <si>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</si>
  <si>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</si>
  <si>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</si>
  <si>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</si>
  <si>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</si>
  <si>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</si>
  <si>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</si>
  <si>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</si>
  <si>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</si>
  <si>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</si>
  <si>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</si>
  <si>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</si>
  <si>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</si>
  <si>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</si>
  <si>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</si>
  <si>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</si>
  <si>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</si>
  <si>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</si>
  <si>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</si>
  <si>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</si>
  <si>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</si>
  <si>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</si>
  <si>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</si>
  <si>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</si>
  <si>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</si>
  <si>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</si>
  <si>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</si>
  <si>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</si>
  <si>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</si>
  <si>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</si>
  <si>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</si>
  <si>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</si>
  <si>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</si>
  <si>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</si>
  <si>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</si>
  <si>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</si>
  <si>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</si>
  <si>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</si>
  <si>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</si>
  <si>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</si>
  <si>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</si>
  <si>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</si>
  <si>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</si>
  <si>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</si>
  <si>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</si>
  <si>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</si>
  <si>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</si>
  <si>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</si>
  <si>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</si>
  <si>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</si>
  <si>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</si>
  <si>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</si>
  <si>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</si>
  <si>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</si>
  <si>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</si>
  <si>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</si>
  <si>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</si>
  <si>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</si>
  <si>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</si>
  <si>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</si>
  <si>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</si>
  <si>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</si>
  <si>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</si>
  <si>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</si>
  <si>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</si>
  <si>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</si>
  <si>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</si>
  <si>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</si>
  <si>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</si>
  <si>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</si>
  <si>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</si>
  <si>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</si>
  <si>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</si>
  <si>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</si>
  <si>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</si>
  <si>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</si>
  <si>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</si>
  <si>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</si>
  <si>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</si>
  <si>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</si>
  <si>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</si>
  <si>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</si>
  <si>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</si>
  <si>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</si>
  <si>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</si>
  <si>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</si>
  <si>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</si>
  <si>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</si>
  <si>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</si>
  <si>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</si>
  <si>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</si>
  <si>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</si>
  <si>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</si>
  <si>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</si>
  <si>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</si>
  <si>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</si>
  <si>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</si>
  <si>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</si>
  <si>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</si>
  <si>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</si>
  <si>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</si>
  <si>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</si>
  <si>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</si>
  <si>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</si>
  <si>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</si>
  <si>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</si>
  <si>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</si>
  <si>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</si>
  <si>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</si>
  <si>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</si>
  <si>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</si>
  <si>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</si>
  <si>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</si>
  <si>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</si>
  <si>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</si>
  <si>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</si>
  <si>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</si>
  <si>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</si>
  <si>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</si>
  <si>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</si>
  <si>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</si>
  <si>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</si>
  <si>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</si>
  <si>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</si>
  <si>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</si>
  <si>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</si>
  <si>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</si>
  <si>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</si>
  <si>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</si>
  <si>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</si>
  <si>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</si>
  <si>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</si>
  <si>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</si>
  <si>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</si>
  <si>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</si>
  <si>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</si>
  <si>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</si>
  <si>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</si>
  <si>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</si>
  <si>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</si>
  <si>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</si>
  <si>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</si>
  <si>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</si>
  <si>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</si>
  <si>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</si>
  <si>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</si>
  <si>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</si>
  <si>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</si>
  <si>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</si>
  <si>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</si>
  <si>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</si>
  <si>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</si>
  <si>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</si>
  <si>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</si>
  <si>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</si>
  <si>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</si>
  <si>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</si>
  <si>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</si>
  <si>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</si>
  <si>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</si>
  <si>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</si>
  <si>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</si>
  <si>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</si>
  <si>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</si>
  <si>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</si>
  <si>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</si>
  <si>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</si>
  <si>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</si>
  <si>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</si>
  <si>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</si>
  <si>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</si>
  <si>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</si>
  <si>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</si>
  <si>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</si>
  <si>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</si>
  <si>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</si>
  <si>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</si>
  <si>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</si>
  <si>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</si>
  <si>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</si>
  <si>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</si>
  <si>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</si>
  <si>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</si>
  <si>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</si>
  <si>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</si>
  <si>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</si>
  <si>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</si>
  <si>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</si>
  <si>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</si>
  <si>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</si>
  <si>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</si>
  <si>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</si>
  <si>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</si>
  <si>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</si>
  <si>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</si>
  <si>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</si>
  <si>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</si>
  <si>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</si>
  <si>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</si>
  <si>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</si>
  <si>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</si>
  <si>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</si>
  <si>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</si>
  <si>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</si>
  <si>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</si>
  <si>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</si>
  <si>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</si>
  <si>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</si>
  <si>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</si>
  <si>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</si>
  <si>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</si>
  <si>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</si>
  <si>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</si>
  <si>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</si>
  <si>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</si>
  <si>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</si>
  <si>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</si>
  <si>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</si>
  <si>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</si>
  <si>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</si>
  <si>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</si>
  <si>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</si>
  <si>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</si>
  <si>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</si>
  <si>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</si>
  <si>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</si>
  <si>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</si>
  <si>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</si>
  <si>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</si>
  <si>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</si>
  <si>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</si>
  <si>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</si>
  <si>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</si>
  <si>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</si>
  <si>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</si>
  <si>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</si>
  <si>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</si>
  <si>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</si>
  <si>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</si>
  <si>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</si>
  <si>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</si>
  <si>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</si>
  <si>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</si>
  <si>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</si>
  <si>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</si>
  <si>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</si>
  <si>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</si>
  <si>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</si>
  <si>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</si>
  <si>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</si>
  <si>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</si>
  <si>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</si>
  <si>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</si>
  <si>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</si>
  <si>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</si>
  <si>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</si>
  <si>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</si>
  <si>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</si>
  <si>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</si>
  <si>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</si>
  <si>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</si>
  <si>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</si>
  <si>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</si>
  <si>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</si>
  <si>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</si>
  <si>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</si>
  <si>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</si>
  <si>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</si>
  <si>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</si>
  <si>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</si>
  <si>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</si>
  <si>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</si>
  <si>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</si>
  <si>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</si>
  <si>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</si>
  <si>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</si>
  <si>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</si>
  <si>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</si>
  <si>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</si>
  <si>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</si>
  <si>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</si>
  <si>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</si>
  <si>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</si>
  <si>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</si>
  <si>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</si>
  <si>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</si>
  <si>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</si>
  <si>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</si>
  <si>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</si>
  <si>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</si>
  <si>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</si>
  <si>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</si>
  <si>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</si>
  <si>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</si>
  <si>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</si>
  <si>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</si>
  <si>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</si>
  <si>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</si>
  <si>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</si>
  <si>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</si>
  <si>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</si>
  <si>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</si>
  <si>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</si>
  <si>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</si>
  <si>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</si>
  <si>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</si>
  <si>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</si>
  <si>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</si>
  <si>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</si>
  <si>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</si>
  <si>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</si>
  <si>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</si>
  <si>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</si>
  <si>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</si>
  <si>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</si>
  <si>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</si>
  <si>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</si>
  <si>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</si>
  <si>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</si>
  <si>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</si>
  <si>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</si>
  <si>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</si>
  <si>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</si>
  <si>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</si>
  <si>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</si>
  <si>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</si>
  <si>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</si>
  <si>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</si>
  <si>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</si>
  <si>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</si>
  <si>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</si>
  <si>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</si>
  <si>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</si>
  <si>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</si>
  <si>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</si>
  <si>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</si>
  <si>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</si>
  <si>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</si>
  <si>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</si>
  <si>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</si>
  <si>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</si>
  <si>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</si>
  <si>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</si>
  <si>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</si>
  <si>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</si>
  <si>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</si>
  <si>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</si>
  <si>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</si>
  <si>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</si>
  <si>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</si>
  <si>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</si>
  <si>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</si>
  <si>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</si>
  <si>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</si>
  <si>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</si>
  <si>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</si>
  <si>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</si>
  <si>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</si>
  <si>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</si>
  <si>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</si>
  <si>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</si>
  <si>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</si>
  <si>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</si>
  <si>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</si>
  <si>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</si>
  <si>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</si>
  <si>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</si>
  <si>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</si>
  <si>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</si>
  <si>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</si>
  <si>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</si>
  <si>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</si>
  <si>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</si>
  <si>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</si>
  <si>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</si>
  <si>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</si>
  <si>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</si>
  <si>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</si>
  <si>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</si>
  <si>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</si>
  <si>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</si>
  <si>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</si>
  <si>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</si>
  <si>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</si>
  <si>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</si>
  <si>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</si>
  <si>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</si>
  <si>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</si>
  <si>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</si>
  <si>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</si>
  <si>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</si>
  <si>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</si>
  <si>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</si>
  <si>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</si>
  <si>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</si>
  <si>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</si>
  <si>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</si>
  <si>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</si>
  <si>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</si>
  <si>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</si>
  <si>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</si>
  <si>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</si>
  <si>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</si>
  <si>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</si>
  <si>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</si>
  <si>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</si>
  <si>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</si>
  <si>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</si>
  <si>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</si>
  <si>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</si>
  <si>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</si>
  <si>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</si>
  <si>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</si>
  <si>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</si>
  <si>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</si>
  <si>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</si>
  <si>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</si>
  <si>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</si>
  <si>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</si>
  <si>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</si>
  <si>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</si>
  <si>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</si>
  <si>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</si>
  <si>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</si>
  <si>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</si>
  <si>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</si>
  <si>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</si>
  <si>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</si>
  <si>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</si>
  <si>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</si>
  <si>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</si>
  <si>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</si>
  <si>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</si>
  <si>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</si>
  <si>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</si>
  <si>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</si>
  <si>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</si>
  <si>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</si>
  <si>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</si>
  <si>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</si>
  <si>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</si>
  <si>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</si>
  <si>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</si>
  <si>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</si>
  <si>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</si>
  <si>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</si>
  <si>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</si>
  <si>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</si>
  <si>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</si>
  <si>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</si>
  <si>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</si>
  <si>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</si>
  <si>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</si>
  <si>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</si>
  <si>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</si>
  <si>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</si>
  <si>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</si>
  <si>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</si>
  <si>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</si>
  <si>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</si>
  <si>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</si>
  <si>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</si>
  <si>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</si>
  <si>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</si>
  <si>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</si>
  <si>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</si>
  <si>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</si>
  <si>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</si>
  <si>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</si>
  <si>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</si>
  <si>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</si>
  <si>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</si>
  <si>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</si>
  <si>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</si>
  <si>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</si>
  <si>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</si>
  <si>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</si>
  <si>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</si>
  <si>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</si>
  <si>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</si>
  <si>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</si>
  <si>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</si>
  <si>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</si>
  <si>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</si>
  <si>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</si>
  <si>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</si>
  <si>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</si>
  <si>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</si>
  <si>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</si>
  <si>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</si>
  <si>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</si>
  <si>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</si>
  <si>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</si>
  <si>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</si>
  <si>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</si>
  <si>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</si>
  <si>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</si>
  <si>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</si>
  <si>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</si>
  <si>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</si>
  <si>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</si>
  <si>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</si>
  <si>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</si>
  <si>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</si>
  <si>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</si>
  <si>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</si>
  <si>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</si>
  <si>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</si>
  <si>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</si>
  <si>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</si>
  <si>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</si>
  <si>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</si>
  <si>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</si>
  <si>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</si>
  <si>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</si>
  <si>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</si>
  <si>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</si>
  <si>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</si>
  <si>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</si>
  <si>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</si>
  <si>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</si>
  <si>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</si>
  <si>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</si>
  <si>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</si>
  <si>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</si>
  <si>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</si>
  <si>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</si>
  <si>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</si>
  <si>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</si>
  <si>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</si>
  <si>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</si>
  <si>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</si>
  <si>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</si>
  <si>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</si>
  <si>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</si>
  <si>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</si>
  <si>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</si>
  <si>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</si>
  <si>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</si>
  <si>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</si>
  <si>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</si>
  <si>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</si>
  <si>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</si>
  <si>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</si>
  <si>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</si>
  <si>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</si>
  <si>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</si>
  <si>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</si>
  <si>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</si>
  <si>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</si>
  <si>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</si>
  <si>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</si>
  <si>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</si>
  <si>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</si>
  <si>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</si>
  <si>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</si>
  <si>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</si>
  <si>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</si>
  <si>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</si>
  <si>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</si>
  <si>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</si>
  <si>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</si>
  <si>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</si>
  <si>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</si>
  <si>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</si>
  <si>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</si>
  <si>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</si>
  <si>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</si>
  <si>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</si>
  <si>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</si>
  <si>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</si>
  <si>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</si>
  <si>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</si>
  <si>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</si>
  <si>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</si>
  <si>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</si>
  <si>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</si>
  <si>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</si>
  <si>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</si>
  <si>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</si>
  <si>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</si>
  <si>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</si>
  <si>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</si>
  <si>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</si>
  <si>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</si>
  <si>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</si>
  <si>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</si>
  <si>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</si>
  <si>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</si>
  <si>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</si>
  <si>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</si>
  <si>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</si>
  <si>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</si>
  <si>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</si>
  <si>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</si>
  <si>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</si>
  <si>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</si>
  <si>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</si>
  <si>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</si>
  <si>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</si>
  <si>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</si>
  <si>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</si>
  <si>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</si>
  <si>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</si>
  <si>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</si>
  <si>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</si>
  <si>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</si>
  <si>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</si>
  <si>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</si>
  <si>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</si>
  <si>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</si>
  <si>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</si>
  <si>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</si>
  <si>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</si>
  <si>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</si>
  <si>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</si>
  <si>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</si>
  <si>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</si>
  <si>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</si>
  <si>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</si>
  <si>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</si>
  <si>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</si>
  <si>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</si>
  <si>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</si>
  <si>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</si>
  <si>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</si>
  <si>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</si>
  <si>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</si>
  <si>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</si>
  <si>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</si>
  <si>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</si>
  <si>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</si>
  <si>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</si>
  <si>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</si>
  <si>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</si>
  <si>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</si>
  <si>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</si>
  <si>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</si>
  <si>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</si>
  <si>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</si>
  <si>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</si>
  <si>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</si>
  <si>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</si>
  <si>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</si>
  <si>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</si>
  <si>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</si>
  <si>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</si>
  <si>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</si>
  <si>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</si>
  <si>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</si>
  <si>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</si>
  <si>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</si>
  <si>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</si>
  <si>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</si>
  <si>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</si>
  <si>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</si>
  <si>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</si>
  <si>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</si>
  <si>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</si>
  <si>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</si>
  <si>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</si>
  <si>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</si>
  <si>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</si>
  <si>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</si>
  <si>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</si>
  <si>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</si>
  <si>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</si>
  <si>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</si>
  <si>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</si>
  <si>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</si>
  <si>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</si>
  <si>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</si>
  <si>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</si>
  <si>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</si>
  <si>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</si>
  <si>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</si>
  <si>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</si>
  <si>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</si>
  <si>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</si>
  <si>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</si>
  <si>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</si>
  <si>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</si>
  <si>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</si>
  <si>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</si>
  <si>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</si>
  <si>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</si>
  <si>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</si>
  <si>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</si>
  <si>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</si>
  <si>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</si>
  <si>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</si>
  <si>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</si>
  <si>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</si>
  <si>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</si>
  <si>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</si>
  <si>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</si>
  <si>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</si>
  <si>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</si>
  <si>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</si>
  <si>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</si>
  <si>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</si>
  <si>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</si>
  <si>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</si>
  <si>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</si>
  <si>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</si>
  <si>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</si>
  <si>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</si>
  <si>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</si>
  <si>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</si>
  <si>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</si>
  <si>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</si>
  <si>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</si>
  <si>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</si>
  <si>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</si>
  <si>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</si>
  <si>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</si>
  <si>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</si>
  <si>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</si>
  <si>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</si>
  <si>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</si>
  <si>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</si>
  <si>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</si>
  <si>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</si>
  <si>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</si>
  <si>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</si>
  <si>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</si>
  <si>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</si>
  <si>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</si>
  <si>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</si>
  <si>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</si>
  <si>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</si>
  <si>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</si>
  <si>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</si>
  <si>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</si>
  <si>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</si>
  <si>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</si>
  <si>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</si>
  <si>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</si>
  <si>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</si>
  <si>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</si>
  <si>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</si>
  <si>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</si>
  <si>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</si>
  <si>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</si>
  <si>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</si>
  <si>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</si>
  <si>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</si>
  <si>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</si>
  <si>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</si>
  <si>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</si>
  <si>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</si>
  <si>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</si>
  <si>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</si>
  <si>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</si>
  <si>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</si>
  <si>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</si>
  <si>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</si>
  <si>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</si>
  <si>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</si>
  <si>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</si>
  <si>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</si>
  <si>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</si>
  <si>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</si>
  <si>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</si>
  <si>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</si>
  <si>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</si>
  <si>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</si>
  <si>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</si>
  <si>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</si>
  <si>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</si>
  <si>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</si>
  <si>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</si>
  <si>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</si>
  <si>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</si>
  <si>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</si>
  <si>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</si>
  <si>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</si>
  <si>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</si>
  <si>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</si>
  <si>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</si>
  <si>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</si>
  <si>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</si>
  <si>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</si>
  <si>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</si>
  <si>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</si>
  <si>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</si>
  <si>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</si>
  <si>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</si>
  <si>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</si>
  <si>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</si>
  <si>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</si>
  <si>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</si>
  <si>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</si>
  <si>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</si>
  <si>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</si>
  <si>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</si>
  <si>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</si>
  <si>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</si>
  <si>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</si>
  <si>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</si>
  <si>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</si>
  <si>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</si>
  <si>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</si>
  <si>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</si>
  <si>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</si>
  <si>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</si>
  <si>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</si>
  <si>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</si>
  <si>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</si>
  <si>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</si>
  <si>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</si>
  <si>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</si>
  <si>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</si>
  <si>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</si>
  <si>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</si>
  <si>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</si>
  <si>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</si>
  <si>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</si>
  <si>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</si>
  <si>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</si>
  <si>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</si>
  <si>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</si>
  <si>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</si>
  <si>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</si>
  <si>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</si>
  <si>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</si>
  <si>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</si>
  <si>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</si>
  <si>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</si>
  <si>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</si>
  <si>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</si>
  <si>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</si>
  <si>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</si>
  <si>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</si>
  <si>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</si>
  <si>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</si>
  <si>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</si>
  <si>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</si>
  <si>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</si>
  <si>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</si>
  <si>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</si>
  <si>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</si>
  <si>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</si>
  <si>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</si>
  <si>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</si>
  <si>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</si>
  <si>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</si>
  <si>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</si>
  <si>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</si>
  <si>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</si>
  <si>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</si>
  <si>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</si>
  <si>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</si>
  <si>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</si>
  <si>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</si>
  <si>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</si>
  <si>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</si>
  <si>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</si>
  <si>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</si>
  <si>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</si>
  <si>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</si>
  <si>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</si>
  <si>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</si>
  <si>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</si>
  <si>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</si>
  <si>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</si>
  <si>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</si>
  <si>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</si>
  <si>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</si>
  <si>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</si>
  <si>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</si>
  <si>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</si>
  <si>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</si>
  <si>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</si>
  <si>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</si>
  <si>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</si>
  <si>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</si>
  <si>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</si>
  <si>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</si>
  <si>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</si>
  <si>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</si>
  <si>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</si>
  <si>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</si>
  <si>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</si>
  <si>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</si>
  <si>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</si>
  <si>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</si>
  <si>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</si>
  <si>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</si>
  <si>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</si>
  <si>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</si>
  <si>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</si>
  <si>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</si>
  <si>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</si>
  <si>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</si>
  <si>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</si>
  <si>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</si>
  <si>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</si>
  <si>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</si>
  <si>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</si>
  <si>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</si>
  <si>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</si>
  <si>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</si>
  <si>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</si>
  <si>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</si>
  <si>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</si>
  <si>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</si>
  <si>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</si>
  <si>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</si>
  <si>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</si>
  <si>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</si>
  <si>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</si>
  <si>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</si>
  <si>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</si>
  <si>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</si>
  <si>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</si>
  <si>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</si>
  <si>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</si>
  <si>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</si>
  <si>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</si>
  <si>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</si>
  <si>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</si>
  <si>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</si>
  <si>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</si>
  <si>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</si>
  <si>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</si>
  <si>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</si>
  <si>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</si>
  <si>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</si>
  <si>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</si>
  <si>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</si>
  <si>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</si>
  <si>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</si>
  <si>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</si>
  <si>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</si>
  <si>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</si>
  <si>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</si>
  <si>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</si>
  <si>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</si>
  <si>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</si>
  <si>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</si>
  <si>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</si>
  <si>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</si>
  <si>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</si>
  <si>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</si>
  <si>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</si>
  <si>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</si>
  <si>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</si>
  <si>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</si>
  <si>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</si>
  <si>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</si>
  <si>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</si>
  <si>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</si>
  <si>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</si>
  <si>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</si>
  <si>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</si>
  <si>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</si>
  <si>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</si>
  <si>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</si>
  <si>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</si>
  <si>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</si>
  <si>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</si>
  <si>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</si>
  <si>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</si>
  <si>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</si>
  <si>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</si>
  <si>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</si>
  <si>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</si>
  <si>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</si>
  <si>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</si>
  <si>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</si>
  <si>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</si>
  <si>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</si>
  <si>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</si>
  <si>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</si>
  <si>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</si>
  <si>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</si>
  <si>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</si>
  <si>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</si>
  <si>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</si>
  <si>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</si>
  <si>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</si>
  <si>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</si>
  <si>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</si>
  <si>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</si>
  <si>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</si>
  <si>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</si>
  <si>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</si>
  <si>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</si>
  <si>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</si>
  <si>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</si>
  <si>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</si>
  <si>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</si>
  <si>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</si>
  <si>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</si>
  <si>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</si>
  <si>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</si>
  <si>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</si>
  <si>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</si>
  <si>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</si>
  <si>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</si>
  <si>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</si>
  <si>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</si>
  <si>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</si>
  <si>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</si>
  <si>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</si>
  <si>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</si>
  <si>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</si>
  <si>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</si>
  <si>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</si>
  <si>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</si>
  <si>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</si>
  <si>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</si>
  <si>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</si>
  <si>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</si>
  <si>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</si>
  <si>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</si>
  <si>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</si>
  <si>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</si>
  <si>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</si>
  <si>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</si>
  <si>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</si>
  <si>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</si>
  <si>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</si>
  <si>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</si>
  <si>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</si>
  <si>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</si>
  <si>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</si>
  <si>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</si>
  <si>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</si>
  <si>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</si>
  <si>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</si>
  <si>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</si>
  <si>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</si>
  <si>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</si>
  <si>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</si>
  <si>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</si>
  <si>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</si>
  <si>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</si>
  <si>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</si>
  <si>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</si>
  <si>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</si>
  <si>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</si>
  <si>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</si>
  <si>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</si>
  <si>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</si>
  <si>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</si>
  <si>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</si>
  <si>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</si>
  <si>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</si>
  <si>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</si>
  <si>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</si>
  <si>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</si>
  <si>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</si>
  <si>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</si>
  <si>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</si>
  <si>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</si>
  <si>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</si>
  <si>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</si>
  <si>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</si>
  <si>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</si>
  <si>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</si>
  <si>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</si>
  <si>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</si>
  <si>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</si>
  <si>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</si>
  <si>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</si>
  <si>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</si>
  <si>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</si>
  <si>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</si>
  <si>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</si>
  <si>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</si>
  <si>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</si>
  <si>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</si>
  <si>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</si>
  <si>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</si>
  <si>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</si>
  <si>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</si>
  <si>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</si>
  <si>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</si>
  <si>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</si>
  <si>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</si>
  <si>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</si>
  <si>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</si>
  <si>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</si>
  <si>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</si>
  <si>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</si>
  <si>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</si>
  <si>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</si>
  <si>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</si>
  <si>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</si>
  <si>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</si>
  <si>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</si>
  <si>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</si>
  <si>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</si>
  <si>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</si>
  <si>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</si>
  <si>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</si>
  <si>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</si>
  <si>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</si>
  <si>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</si>
  <si>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</si>
  <si>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</si>
  <si>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</si>
  <si>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</si>
  <si>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</si>
  <si>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</si>
  <si>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</si>
  <si>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</si>
  <si>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</si>
  <si>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</si>
  <si>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</si>
  <si>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</si>
  <si>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</si>
  <si>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</si>
  <si>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</si>
  <si>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</si>
  <si>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</si>
  <si>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</si>
  <si>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</si>
  <si>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</si>
  <si>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</si>
  <si>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</si>
  <si>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</si>
  <si>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</si>
  <si>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</si>
  <si>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</si>
  <si>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</si>
  <si>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</si>
  <si>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</si>
  <si>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</si>
  <si>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</si>
  <si>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</si>
  <si>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</si>
  <si>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</si>
  <si>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</si>
  <si>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</si>
  <si>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</si>
  <si>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</si>
  <si>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</si>
  <si>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</si>
  <si>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</si>
  <si>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</si>
  <si>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</si>
  <si>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</si>
  <si>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</si>
  <si>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</si>
  <si>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</si>
  <si>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</si>
  <si>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</si>
  <si>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</si>
  <si>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</si>
  <si>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</si>
  <si>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</si>
  <si>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</si>
  <si>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</si>
  <si>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</si>
  <si>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</si>
  <si>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</si>
  <si>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</si>
  <si>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</si>
  <si>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</si>
  <si>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</si>
  <si>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</si>
  <si>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</si>
  <si>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</si>
  <si>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</si>
  <si>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</si>
  <si>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</si>
  <si>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</si>
  <si>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</si>
  <si>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</si>
  <si>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</si>
  <si>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</si>
  <si>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</si>
  <si>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</si>
  <si>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</si>
  <si>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</si>
  <si>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</si>
  <si>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</si>
  <si>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</si>
  <si>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</si>
  <si>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</si>
  <si>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</si>
  <si>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</si>
  <si>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</si>
  <si>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</si>
  <si>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</si>
  <si>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</si>
  <si>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</si>
  <si>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</si>
  <si>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</si>
  <si>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</si>
  <si>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</si>
  <si>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</si>
  <si>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</si>
  <si>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</si>
  <si>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</si>
  <si>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</si>
  <si>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</si>
  <si>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</si>
  <si>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</si>
  <si>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</si>
  <si>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</si>
  <si>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</si>
  <si>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</si>
  <si>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</si>
  <si>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</si>
  <si>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</si>
  <si>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</si>
  <si>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</si>
  <si>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</si>
  <si>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</si>
  <si>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</si>
  <si>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</si>
  <si>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</si>
  <si>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</si>
  <si>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</si>
  <si>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</si>
  <si>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</si>
  <si>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</si>
  <si>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</si>
  <si>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</si>
  <si>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</si>
  <si>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</si>
  <si>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</si>
  <si>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</si>
  <si>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</si>
  <si>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</si>
  <si>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</si>
  <si>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</si>
  <si>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</si>
  <si>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</si>
  <si>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</si>
  <si>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</si>
  <si>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</si>
  <si>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</si>
  <si>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</si>
  <si>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</si>
  <si>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</si>
  <si>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</si>
  <si>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</si>
  <si>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</si>
  <si>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</si>
  <si>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</si>
  <si>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</si>
  <si>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</si>
  <si>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</si>
  <si>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</si>
  <si>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</si>
  <si>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</si>
  <si>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</si>
  <si>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</si>
  <si>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</si>
  <si>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</si>
  <si>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</si>
  <si>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</si>
  <si>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</si>
  <si>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</si>
  <si>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</si>
  <si>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</si>
  <si>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</si>
  <si>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</si>
  <si>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</si>
  <si>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</si>
  <si>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</si>
  <si>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</si>
  <si>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</si>
  <si>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</si>
  <si>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</si>
  <si>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</si>
  <si>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</si>
  <si>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</si>
  <si>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</si>
  <si>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</si>
  <si>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</si>
  <si>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</si>
  <si>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</si>
  <si>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</si>
  <si>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</si>
  <si>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</si>
  <si>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</si>
  <si>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</si>
  <si>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</si>
  <si>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</si>
  <si>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</si>
  <si>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</si>
  <si>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</si>
  <si>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</si>
  <si>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</si>
  <si>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</si>
  <si>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</si>
  <si>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</si>
  <si>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</si>
  <si>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</si>
  <si>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</si>
  <si>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</si>
  <si>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</si>
  <si>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</si>
  <si>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</si>
  <si>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</si>
  <si>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</si>
  <si>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</si>
  <si>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</si>
  <si>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</si>
  <si>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</si>
  <si>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</si>
  <si>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</si>
  <si>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</si>
  <si>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</si>
  <si>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</si>
  <si>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</si>
  <si>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</si>
  <si>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</si>
  <si>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</si>
  <si>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</si>
  <si>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</si>
  <si>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</si>
  <si>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</si>
  <si>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</si>
  <si>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</si>
  <si>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</si>
  <si>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</si>
  <si>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</si>
  <si>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</si>
  <si>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</si>
  <si>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</si>
  <si>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</si>
  <si>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</si>
  <si>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</si>
  <si>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</si>
  <si>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</si>
  <si>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</si>
  <si>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</si>
  <si>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</si>
  <si>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</si>
  <si>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</si>
  <si>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</si>
  <si>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</si>
  <si>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</si>
  <si>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</si>
  <si>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</si>
  <si>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</si>
  <si>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</si>
  <si>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</si>
  <si>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</si>
  <si>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</si>
  <si>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</si>
  <si>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</si>
  <si>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</si>
  <si>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</si>
  <si>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</si>
  <si>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</si>
  <si>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</si>
  <si>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</si>
  <si>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</si>
  <si>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</si>
  <si>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</si>
  <si>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</si>
  <si>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</si>
  <si>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</si>
  <si>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</si>
  <si>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</si>
  <si>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</si>
  <si>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</si>
  <si>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</si>
  <si>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</si>
  <si>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</si>
  <si>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</si>
  <si>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</si>
  <si>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</si>
  <si>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</si>
  <si>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</si>
  <si>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</si>
  <si>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</si>
  <si>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</si>
  <si>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</si>
  <si>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</si>
  <si>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</si>
  <si>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</si>
  <si>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</si>
  <si>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</si>
  <si>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</si>
  <si>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</si>
  <si>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</si>
  <si>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</si>
  <si>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</si>
  <si>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</si>
  <si>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</si>
  <si>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</si>
  <si>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</si>
  <si>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</si>
  <si>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</si>
  <si>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</si>
  <si>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</si>
  <si>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</si>
  <si>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</si>
  <si>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</si>
  <si>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</si>
  <si>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</si>
  <si>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</si>
  <si>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</si>
  <si>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</si>
  <si>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</si>
  <si>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</si>
  <si>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</si>
  <si>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</si>
  <si>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</si>
  <si>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</si>
  <si>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</si>
  <si>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</si>
  <si>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</si>
  <si>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</si>
  <si>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</si>
  <si>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</si>
  <si>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</si>
  <si>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</si>
  <si>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</si>
  <si>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</si>
  <si>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</si>
  <si>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</si>
  <si>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</si>
  <si>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</si>
  <si>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</si>
  <si>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</si>
  <si>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</si>
  <si>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</si>
  <si>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</si>
  <si>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</si>
  <si>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</si>
  <si>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</si>
  <si>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</si>
  <si>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</si>
  <si>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</si>
  <si>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</si>
  <si>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</si>
  <si>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</si>
  <si>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</si>
  <si>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</si>
  <si>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</si>
  <si>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</si>
  <si>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</si>
  <si>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</si>
  <si>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</si>
  <si>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</si>
  <si>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</si>
  <si>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</si>
  <si>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</si>
  <si>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</si>
  <si>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</si>
  <si>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</si>
  <si>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</si>
  <si>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</si>
  <si>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</si>
  <si>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</si>
  <si>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</si>
  <si>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</si>
  <si>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</si>
  <si>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</si>
  <si>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</si>
  <si>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</si>
  <si>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</si>
  <si>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</si>
  <si>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</si>
  <si>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</si>
  <si>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</si>
  <si>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</si>
  <si>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</si>
  <si>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</si>
  <si>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</si>
  <si>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</si>
  <si>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</si>
  <si>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</si>
  <si>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</si>
  <si>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</si>
  <si>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</si>
  <si>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</si>
  <si>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</si>
  <si>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</si>
  <si>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</si>
  <si>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</si>
  <si>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</si>
  <si>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</si>
  <si>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</si>
  <si>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</si>
  <si>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</si>
  <si>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</si>
  <si>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</si>
  <si>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</si>
  <si>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</si>
  <si>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</si>
  <si>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</si>
  <si>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</si>
  <si>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</si>
  <si>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</si>
  <si>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</si>
  <si>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</si>
  <si>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</si>
  <si>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</si>
  <si>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</si>
  <si>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</si>
  <si>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</si>
  <si>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</si>
  <si>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</si>
  <si>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</si>
  <si>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</si>
  <si>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</si>
  <si>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</si>
  <si>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</si>
  <si>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</si>
  <si>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</si>
  <si>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</si>
  <si>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</si>
  <si>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</si>
  <si>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</si>
  <si>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</si>
  <si>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</si>
  <si>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</si>
  <si>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</si>
  <si>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</si>
  <si>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</si>
  <si>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</si>
  <si>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</si>
  <si>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</si>
  <si>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</si>
  <si>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</si>
  <si>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</si>
  <si>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</si>
  <si>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</si>
  <si>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</si>
  <si>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</si>
  <si>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</si>
  <si>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</si>
  <si>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</si>
  <si>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</si>
  <si>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</si>
  <si>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</si>
  <si>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</si>
  <si>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</si>
  <si>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</si>
  <si>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</si>
  <si>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</si>
  <si>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</si>
  <si>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</si>
  <si>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</si>
  <si>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</si>
  <si>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</si>
  <si>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</si>
  <si>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</si>
  <si>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</si>
  <si>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</si>
  <si>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</si>
  <si>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</si>
  <si>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</si>
  <si>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</si>
  <si>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</si>
  <si>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</si>
  <si>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</si>
  <si>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</si>
  <si>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</si>
  <si>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</si>
  <si>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</si>
  <si>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</si>
  <si>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</si>
  <si>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</si>
  <si>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</si>
  <si>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</si>
  <si>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</si>
  <si>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</si>
  <si>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</si>
  <si>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</si>
  <si>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</si>
  <si>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</si>
  <si>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</si>
  <si>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</si>
  <si>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</si>
  <si>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</si>
  <si>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</si>
  <si>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</si>
  <si>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</si>
  <si>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</si>
  <si>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</si>
  <si>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</si>
  <si>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</si>
  <si>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</si>
  <si>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</si>
  <si>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</si>
  <si>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</si>
  <si>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</si>
  <si>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</si>
  <si>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</si>
  <si>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</si>
  <si>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</si>
  <si>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</si>
  <si>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</si>
  <si>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</si>
  <si>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</si>
  <si>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</si>
  <si>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</si>
  <si>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</si>
  <si>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</si>
  <si>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</si>
  <si>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</si>
  <si>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</si>
  <si>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</si>
  <si>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</si>
  <si>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</si>
  <si>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</si>
  <si>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</si>
  <si>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</si>
  <si>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</si>
  <si>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</si>
  <si>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</si>
  <si>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</si>
  <si>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</si>
  <si>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</si>
  <si>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</si>
  <si>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</si>
  <si>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</si>
  <si>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</si>
  <si>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</si>
  <si>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</si>
  <si>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</si>
  <si>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</si>
  <si>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</si>
  <si>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</si>
  <si>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</si>
  <si>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</si>
  <si>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</si>
  <si>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</si>
  <si>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</si>
  <si>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</si>
  <si>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</si>
  <si>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</si>
  <si>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</si>
  <si>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</si>
  <si>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</si>
  <si>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</si>
  <si>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</si>
  <si>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</si>
  <si>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</si>
  <si>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</si>
  <si>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</si>
  <si>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</si>
  <si>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</si>
  <si>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</si>
  <si>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</si>
  <si>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</si>
  <si>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</si>
  <si>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</si>
  <si>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</si>
  <si>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</si>
  <si>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</si>
  <si>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</si>
  <si>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</si>
  <si>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</si>
  <si>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</si>
  <si>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</si>
  <si>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</si>
  <si>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</si>
  <si>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</si>
  <si>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</si>
  <si>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</si>
  <si>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</si>
  <si>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</si>
  <si>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</si>
  <si>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</si>
  <si>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</si>
  <si>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</si>
  <si>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</si>
  <si>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</si>
  <si>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</si>
  <si>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</si>
  <si>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</si>
  <si>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</si>
  <si>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</si>
  <si>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</si>
  <si>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</si>
  <si>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</si>
  <si>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</si>
  <si>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</si>
  <si>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</si>
  <si>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</si>
  <si>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</si>
  <si>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</si>
  <si>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</si>
  <si>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</si>
  <si>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</si>
  <si>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</si>
  <si>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</si>
  <si>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</si>
  <si>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</si>
  <si>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</si>
  <si>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</si>
  <si>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</si>
  <si>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</si>
  <si>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</si>
  <si>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</si>
  <si>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</si>
  <si>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</si>
  <si>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</si>
  <si>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</si>
  <si>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</si>
  <si>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</si>
  <si>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</si>
  <si>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</si>
  <si>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</si>
  <si>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</si>
  <si>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</si>
  <si>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</si>
  <si>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</si>
  <si>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</si>
  <si>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</si>
  <si>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</si>
  <si>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</si>
  <si>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</si>
  <si>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</si>
  <si>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</si>
  <si>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</si>
  <si>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</si>
  <si>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</si>
  <si>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</si>
  <si>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</si>
  <si>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</si>
  <si>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</si>
  <si>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</si>
  <si>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</si>
  <si>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</si>
  <si>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</si>
  <si>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</si>
  <si>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</si>
  <si>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</si>
  <si>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</si>
  <si>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</si>
  <si>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</si>
  <si>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</si>
  <si>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</si>
  <si>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</si>
  <si>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</si>
  <si>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</si>
  <si>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</si>
  <si>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</si>
  <si>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</si>
  <si>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</si>
  <si>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</si>
  <si>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</si>
  <si>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</si>
  <si>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</si>
  <si>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</si>
  <si>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</si>
  <si>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</si>
  <si>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</si>
  <si>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</si>
  <si>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</si>
  <si>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</si>
  <si>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</si>
  <si>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</si>
  <si>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</si>
  <si>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</si>
  <si>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</si>
  <si>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</si>
  <si>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</si>
  <si>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</si>
  <si>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</si>
  <si>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</si>
  <si>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</si>
  <si>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</si>
  <si>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</si>
  <si>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</si>
  <si>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</si>
  <si>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</si>
  <si>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</si>
  <si>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</si>
  <si>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</si>
  <si>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</si>
  <si>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</si>
  <si>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</si>
  <si>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</si>
  <si>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</si>
  <si>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</si>
  <si>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</si>
  <si>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</si>
  <si>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</si>
  <si>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</si>
  <si>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</si>
  <si>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</si>
  <si>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</si>
  <si>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</si>
  <si>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</si>
  <si>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</si>
  <si>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</si>
  <si>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</si>
  <si>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</si>
  <si>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</si>
  <si>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</si>
  <si>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</si>
  <si>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</si>
  <si>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</si>
  <si>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</si>
  <si>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</si>
  <si>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</si>
  <si>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</si>
  <si>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</si>
  <si>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</si>
  <si>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</si>
  <si>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</si>
  <si>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</si>
  <si>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</si>
  <si>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</si>
  <si>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</si>
  <si>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</si>
  <si>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</si>
  <si>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</si>
  <si>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</si>
  <si>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</si>
  <si>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</si>
  <si>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</si>
  <si>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</si>
  <si>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</si>
  <si>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</si>
  <si>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</si>
  <si>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</si>
  <si>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</si>
  <si>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</si>
  <si>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</si>
  <si>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</si>
  <si>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</si>
  <si>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</si>
  <si>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</si>
  <si>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</si>
  <si>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</si>
  <si>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</si>
  <si>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</si>
  <si>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PCM-20251011-00001448
</t>
  </si>
  <si>
    <t xml:space="preserve">EM team at site and TS </t>
  </si>
  <si>
    <t xml:space="preserve"> PCM-20250215-00000830 </t>
  </si>
  <si>
    <t>LTE site still down and  site located in aramco area access issue need special permission</t>
  </si>
  <si>
    <t xml:space="preserve"> PCM-20251011-00001359 </t>
  </si>
  <si>
    <t xml:space="preserve">30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</si>
  <si>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</si>
  <si>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</si>
  <si>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</si>
  <si>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</si>
  <si>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</si>
  <si>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</si>
  <si>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</si>
  <si>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</si>
  <si>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</si>
  <si>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</si>
  <si>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</si>
  <si>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</si>
  <si>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TT-20251010-01028 // NA</t>
  </si>
  <si>
    <t>ETA 75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</si>
</sst>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Calibri"/>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9" fillId="0" borderId="8" xfId="0"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32" fillId="0" borderId="0" xfId="0" applyFont="1"/>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6" totalsRowShown="0" headerRowDxfId="157" dataDxfId="156" headerRowBorderDxfId="154" tableBorderDxfId="155" totalsRowBorderDxfId="153">
  <autoFilter ref="A1:CJ1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3" totalsRowShown="0" headerRowDxfId="64" dataDxfId="63" headerRowBorderDxfId="61" tableBorderDxfId="62">
  <autoFilter ref="A1:L118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8" totalsRowShown="0" headerRowDxfId="48" dataDxfId="47" headerRowBorderDxfId="45" tableBorderDxfId="46" totalsRowBorderDxfId="44">
  <autoFilter ref="A1:L4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2" totalsRowShown="0" headerRowDxfId="31" dataDxfId="30" headerRowBorderDxfId="28" tableBorderDxfId="29">
  <autoFilter ref="A1:L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6" totalsRowShown="0" headerRowDxfId="15" dataDxfId="14" headerRowBorderDxfId="12" tableBorderDxfId="13">
  <autoFilter ref="A1:L1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4"/>
      <c r="N1" s="154"/>
      <c r="O1" s="154"/>
    </row>
    <row r="2" spans="1:15" s="67" customFormat="1" ht="70.5" customHeight="1">
      <c r="A2" s="65" t="s">
        <v>38963</v>
      </c>
      <c r="B2" s="62" t="str">
        <f>IFERROR(VLOOKUP(D2,DB!A:K,11,0),"")</f>
        <v>R1</v>
      </c>
      <c r="C2" s="62">
        <v>1</v>
      </c>
      <c r="D2" s="82" t="s">
        <v>17807</v>
      </c>
      <c r="E2" s="66" t="s">
        <v>38964</v>
      </c>
      <c r="F2" s="79">
        <v>45662.948425925926</v>
      </c>
      <c r="G2" s="69">
        <f ca="1">IFERROR(NOW()-F2,"")</f>
        <v>278.74035428241041</v>
      </c>
      <c r="H2" s="79">
        <v>45662.943402777775</v>
      </c>
      <c r="I2" s="62" t="str">
        <f>IFERROR(VLOOKUP(D2,DB!A:F,6,0),"")</f>
        <v>Generator-SG</v>
      </c>
      <c r="J2" s="62" t="str">
        <f>IFERROR(VLOOKUP(D2,DB!A:G,7,0),"")</f>
        <v>Dead</v>
      </c>
      <c r="K2" s="70" t="s">
        <v>38965</v>
      </c>
      <c r="L2" s="68" t="str">
        <f>IFERROR(VLOOKUP(D2,DB!A:I,9,0),"")</f>
        <v>Latis</v>
      </c>
    </row>
    <row r="3" spans="1:15" ht="28.5" customHeight="1">
      <c r="A3" s="138" t="s">
        <v>38966</v>
      </c>
      <c r="B3" s="139" t="str">
        <f>IFERROR(VLOOKUP(D3,DB!A:K,11,0),"")</f>
        <v>R1</v>
      </c>
      <c r="C3" s="139">
        <v>1</v>
      </c>
      <c r="D3" s="139" t="s">
        <v>18750</v>
      </c>
      <c r="E3" s="66" t="s">
        <v>38964</v>
      </c>
      <c r="F3" s="157">
        <v>45940.457754629628</v>
      </c>
      <c r="G3" s="156">
        <f ca="1">IFERROR(NOW()-F3,"")</f>
        <v>1.2310255787087954</v>
      </c>
      <c r="H3" s="158">
        <v>45940.615405092591</v>
      </c>
      <c r="I3" s="139" t="str">
        <f>IFERROR(VLOOKUP(D3,DB!A:F,6,0),"")</f>
        <v>SCECO</v>
      </c>
      <c r="J3" s="62" t="str">
        <f>IFERROR(VLOOKUP(D3,DB!A:G,7,0),"")</f>
        <v>Dead</v>
      </c>
      <c r="K3" s="143" t="s">
        <v>38967</v>
      </c>
      <c r="L3" s="144" t="str">
        <f>IFERROR(VLOOKUP(D3,DB!A:I,9,0),"")</f>
        <v>Latis</v>
      </c>
      <c r="M3" s="67"/>
      <c r="N3" s="67"/>
      <c r="O3" s="67"/>
    </row>
    <row r="4" spans="1:15" ht="15" customHeight="1">
      <c r="A4" s="138" t="s">
        <v>38968</v>
      </c>
      <c r="B4" s="139" t="str">
        <f>IFERROR(VLOOKUP(D4,DB!A:K,11,0),"")</f>
        <v>R1</v>
      </c>
      <c r="C4" s="139">
        <v>2</v>
      </c>
      <c r="D4" s="139" t="s">
        <v>8371</v>
      </c>
      <c r="E4" s="140" t="s">
        <v>38969</v>
      </c>
      <c r="F4" s="141">
        <v>45941.060543981483</v>
      </c>
      <c r="G4" s="142">
        <f ca="1">IFERROR(NOW()-F4,"")</f>
        <v>0.62823622685391456</v>
      </c>
      <c r="H4" s="141">
        <v>45941.050821759258</v>
      </c>
      <c r="I4" s="139" t="str">
        <f>IFERROR(VLOOKUP(D4,DB!A:F,6,0),"")</f>
        <v>Generator-SG</v>
      </c>
      <c r="J4" s="62" t="str">
        <f>IFERROR(VLOOKUP(D4,DB!A:G,7,0),"")</f>
        <v>Dead</v>
      </c>
      <c r="K4" s="143" t="s">
        <v>38970</v>
      </c>
      <c r="L4" s="144" t="str">
        <f>IFERROR(VLOOKUP(D4,DB!A:I,9,0),"")</f>
        <v>Latis</v>
      </c>
      <c r="M4" s="67"/>
      <c r="N4" s="67"/>
      <c r="O4" s="67"/>
    </row>
    <row r="5" spans="1:15" ht="15" customHeight="1">
      <c r="A5" s="138"/>
      <c r="B5" s="139" t="str">
        <f>IFERROR(VLOOKUP(D5,DB!A:K,11,0),"")</f>
        <v/>
      </c>
      <c r="C5" s="139"/>
      <c r="D5" s="139"/>
      <c r="E5" s="140"/>
      <c r="F5" s="141"/>
      <c r="G5" s="142">
        <f ca="1">IFERROR(NOW()-F5,"")</f>
        <v>45941.688780208337</v>
      </c>
      <c r="H5" s="141"/>
      <c r="I5" s="139" t="str">
        <f>IFERROR(VLOOKUP(D5,DB!A:F,6,0),"")</f>
        <v/>
      </c>
      <c r="J5" s="62" t="str">
        <f>IFERROR(VLOOKUP(D5,DB!A:G,7,0),"")</f>
        <v/>
      </c>
      <c r="K5" s="143"/>
      <c r="L5" s="144" t="str">
        <f>IFERROR(VLOOKUP(D5,DB!A:I,9,0),"")</f>
        <v/>
      </c>
      <c r="M5" s="67"/>
      <c r="N5" s="67"/>
      <c r="O5" s="67"/>
    </row>
    <row r="6" spans="1:15" ht="15" customHeight="1">
      <c r="A6" s="138"/>
      <c r="B6" s="139" t="str">
        <f>IFERROR(VLOOKUP(D6,DB!A:K,11,0),"")</f>
        <v/>
      </c>
      <c r="C6" s="139"/>
      <c r="D6" s="139"/>
      <c r="E6" s="140"/>
      <c r="F6" s="141"/>
      <c r="G6" s="142">
        <f ca="1">IFERROR(NOW()-F6,"")</f>
        <v>45941.688780208337</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45941.688780208337</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45941.688780208337</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45941.688780208337</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45941.688780208337</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45941.688780208337</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45941.688780208337</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45941.688780208337</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45941.688780208337</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45941.688780208337</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45941.688780208337</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45941.688780208337</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45941.688780208337</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45941.688780208337</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45941.688780208337</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45941.688780208337</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45941.688780208337</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45941.688780208337</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45941.688780208337</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45941.688780208337</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45941.688780208337</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45941.688780208337</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45941.688780208337</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45941.688780208337</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45941.688780208337</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45941.688780208337</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45941.688780208337</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45941.688780208337</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45941.688780208337</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45941.688780208337</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45941.688780208337</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45941.688780208337</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45941.688780208337</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45941.688780208337</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45941.688780208337</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45941.688780208337</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45941.688780208337</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45941.688780208337</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45941.688780208337</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45941.688780208337</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45941.688780208337</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45941.688780208337</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45941.688780208337</v>
      </c>
      <c r="H48" s="141"/>
      <c r="I48" s="139" t="str">
        <f>IFERROR(VLOOKUP(D48,DB!A:F,6,0),"")</f>
        <v/>
      </c>
      <c r="J48" s="62" t="str">
        <f>IFERROR(VLOOKUP(D48,DB!A:G,7,0),"")</f>
        <v/>
      </c>
      <c r="K48" s="143"/>
      <c r="L48" s="144" t="str">
        <f>IFERROR(VLOOKUP(D48,DB!A:I,9,0),"")</f>
        <v/>
      </c>
      <c r="M48" s="67"/>
      <c r="N48" s="67"/>
      <c r="O48" s="67"/>
    </row>
    <row r="49" spans="1:15" ht="15" customHeight="1">
      <c r="A49" s="138"/>
      <c r="B49" s="139" t="str">
        <f>IFERROR(VLOOKUP(D49,DB!A:K,11,0),"")</f>
        <v/>
      </c>
      <c r="C49" s="139"/>
      <c r="D49" s="139"/>
      <c r="E49" s="140"/>
      <c r="F49" s="141"/>
      <c r="G49" s="142">
        <f ca="1">IFERROR(NOW()-F49,"")</f>
        <v>45941.688780208337</v>
      </c>
      <c r="H49" s="141"/>
      <c r="I49" s="139" t="str">
        <f>IFERROR(VLOOKUP(D49,DB!A:F,6,0),"")</f>
        <v/>
      </c>
      <c r="J49" s="62" t="str">
        <f>IFERROR(VLOOKUP(D49,DB!A:G,7,0),"")</f>
        <v/>
      </c>
      <c r="K49" s="143"/>
      <c r="L49" s="144" t="str">
        <f>IFERROR(VLOOKUP(D49,DB!A:I,9,0),"")</f>
        <v/>
      </c>
      <c r="M49" s="67"/>
      <c r="N49" s="67"/>
      <c r="O49" s="67"/>
    </row>
    <row r="50" spans="1:15" ht="15" customHeight="1">
      <c r="A50" s="138"/>
      <c r="B50" s="139" t="str">
        <f>IFERROR(VLOOKUP(D50,DB!A:K,11,0),"")</f>
        <v/>
      </c>
      <c r="C50" s="139"/>
      <c r="D50" s="139"/>
      <c r="E50" s="140"/>
      <c r="F50" s="141"/>
      <c r="G50" s="142">
        <f ca="1">IFERROR(NOW()-F50,"")</f>
        <v>45941.688780208337</v>
      </c>
      <c r="H50" s="141"/>
      <c r="I50" s="139" t="str">
        <f>IFERROR(VLOOKUP(D50,DB!A:F,6,0),"")</f>
        <v/>
      </c>
      <c r="J50" s="62" t="str">
        <f>IFERROR(VLOOKUP(D50,DB!A:G,7,0),"")</f>
        <v/>
      </c>
      <c r="K50" s="143"/>
      <c r="L50" s="144" t="str">
        <f>IFERROR(VLOOKUP(D50,DB!A:I,9,0),"")</f>
        <v/>
      </c>
      <c r="M50" s="67"/>
      <c r="N50" s="67"/>
      <c r="O50" s="67"/>
    </row>
  </sheetData>
  <customSheetViews>
    <customSheetView guid="{F6042A99-DD27-4453-835D-0834D95730CC}" filter="1" showAutoFilter="1">
      <pageMargins left="0" right="0" top="0" bottom="0" header="0" footer="0"/>
      <autoFilter ref="B1:M1" xr:uid="{BEF417FB-A1C5-4948-AED5-38184472349D}"/>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6"/>
  <sheetViews>
    <sheetView tabSelected="1" workbookViewId="0">
      <selection activeCell="K7" sqref="K7"/>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38971</v>
      </c>
      <c r="N1" s="92" t="s">
        <v>38972</v>
      </c>
      <c r="O1" s="92" t="s">
        <v>38973</v>
      </c>
      <c r="P1" s="92" t="s">
        <v>38974</v>
      </c>
      <c r="Q1" s="92" t="s">
        <v>38975</v>
      </c>
      <c r="R1" s="92" t="s">
        <v>38976</v>
      </c>
      <c r="S1" s="92" t="s">
        <v>38977</v>
      </c>
      <c r="T1" s="92" t="s">
        <v>38978</v>
      </c>
      <c r="U1" s="92" t="s">
        <v>38979</v>
      </c>
      <c r="V1" s="92" t="s">
        <v>38980</v>
      </c>
      <c r="W1" s="92" t="s">
        <v>38981</v>
      </c>
      <c r="X1" s="92" t="s">
        <v>38982</v>
      </c>
      <c r="Y1" s="92" t="s">
        <v>38983</v>
      </c>
      <c r="Z1" s="92" t="s">
        <v>38984</v>
      </c>
      <c r="AA1" s="92" t="s">
        <v>38985</v>
      </c>
      <c r="AB1" s="92" t="s">
        <v>38986</v>
      </c>
      <c r="AC1" s="92" t="s">
        <v>38987</v>
      </c>
      <c r="AD1" s="92" t="s">
        <v>38988</v>
      </c>
      <c r="AE1" s="92" t="s">
        <v>38989</v>
      </c>
      <c r="AF1" s="92" t="s">
        <v>38990</v>
      </c>
      <c r="AG1" s="92" t="s">
        <v>38991</v>
      </c>
      <c r="AH1" s="92" t="s">
        <v>38992</v>
      </c>
      <c r="AI1" s="92" t="s">
        <v>38993</v>
      </c>
      <c r="AJ1" s="92" t="s">
        <v>38994</v>
      </c>
      <c r="AK1" s="92" t="s">
        <v>38995</v>
      </c>
      <c r="AL1" s="92" t="s">
        <v>38996</v>
      </c>
      <c r="AM1" s="92" t="s">
        <v>38997</v>
      </c>
      <c r="AN1" s="92" t="s">
        <v>38998</v>
      </c>
      <c r="AO1" s="92" t="s">
        <v>38999</v>
      </c>
      <c r="AP1" s="92" t="s">
        <v>39000</v>
      </c>
      <c r="AQ1" s="92" t="s">
        <v>39001</v>
      </c>
      <c r="AR1" s="92" t="s">
        <v>39002</v>
      </c>
      <c r="AS1" s="92" t="s">
        <v>39003</v>
      </c>
      <c r="AT1" s="92" t="s">
        <v>39004</v>
      </c>
      <c r="AU1" s="92" t="s">
        <v>39005</v>
      </c>
      <c r="AV1" s="92" t="s">
        <v>39006</v>
      </c>
      <c r="AW1" s="92" t="s">
        <v>39007</v>
      </c>
      <c r="AX1" s="92" t="s">
        <v>39008</v>
      </c>
      <c r="AY1" s="92" t="s">
        <v>39009</v>
      </c>
      <c r="AZ1" s="92" t="s">
        <v>39010</v>
      </c>
      <c r="BA1" s="92" t="s">
        <v>39011</v>
      </c>
      <c r="BB1" s="92" t="s">
        <v>39012</v>
      </c>
      <c r="BC1" s="92" t="s">
        <v>39013</v>
      </c>
      <c r="BD1" s="92" t="s">
        <v>39014</v>
      </c>
      <c r="BE1" s="92" t="s">
        <v>39015</v>
      </c>
      <c r="BF1" s="92" t="s">
        <v>39016</v>
      </c>
      <c r="BG1" s="92" t="s">
        <v>39017</v>
      </c>
      <c r="BH1" s="92" t="s">
        <v>39018</v>
      </c>
      <c r="BI1" s="92" t="s">
        <v>39019</v>
      </c>
      <c r="BJ1" s="92" t="s">
        <v>39020</v>
      </c>
      <c r="BK1" s="92" t="s">
        <v>39021</v>
      </c>
      <c r="BL1" s="92" t="s">
        <v>39022</v>
      </c>
      <c r="BM1" s="92" t="s">
        <v>39023</v>
      </c>
      <c r="BN1" s="92" t="s">
        <v>39024</v>
      </c>
      <c r="BO1" s="92" t="s">
        <v>39025</v>
      </c>
      <c r="BP1" s="92" t="s">
        <v>39026</v>
      </c>
      <c r="BQ1" s="92" t="s">
        <v>39027</v>
      </c>
      <c r="BR1" s="92" t="s">
        <v>39028</v>
      </c>
      <c r="BS1" s="92" t="s">
        <v>39029</v>
      </c>
      <c r="BT1" s="92" t="s">
        <v>39030</v>
      </c>
      <c r="BU1" s="92" t="s">
        <v>39031</v>
      </c>
      <c r="BV1" s="92" t="s">
        <v>39032</v>
      </c>
      <c r="BW1" s="92" t="s">
        <v>39033</v>
      </c>
      <c r="BX1" s="92" t="s">
        <v>39034</v>
      </c>
      <c r="BY1" s="92" t="s">
        <v>39035</v>
      </c>
      <c r="BZ1" s="92" t="s">
        <v>39036</v>
      </c>
      <c r="CA1" s="92" t="s">
        <v>39037</v>
      </c>
      <c r="CB1" s="92" t="s">
        <v>39038</v>
      </c>
      <c r="CC1" s="92" t="s">
        <v>39039</v>
      </c>
      <c r="CD1" s="92" t="s">
        <v>39040</v>
      </c>
      <c r="CE1" s="92" t="s">
        <v>39041</v>
      </c>
      <c r="CF1" s="92" t="s">
        <v>39042</v>
      </c>
      <c r="CG1" s="92" t="s">
        <v>39043</v>
      </c>
      <c r="CH1" s="92" t="s">
        <v>39044</v>
      </c>
      <c r="CI1" s="92" t="s">
        <v>39045</v>
      </c>
      <c r="CJ1" s="92" t="s">
        <v>39046</v>
      </c>
    </row>
    <row r="2" spans="1:88" s="71" customFormat="1" ht="31.5" customHeight="1">
      <c r="A2" s="64" t="s">
        <v>39047</v>
      </c>
      <c r="B2" s="64" t="s">
        <v>27</v>
      </c>
      <c r="C2" s="64">
        <v>1</v>
      </c>
      <c r="D2" s="64" t="s">
        <v>19278</v>
      </c>
      <c r="E2" s="89" t="s">
        <v>38969</v>
      </c>
      <c r="F2" s="77">
        <v>45322.056979166664</v>
      </c>
      <c r="G2" s="78" t="s">
        <v>39048</v>
      </c>
      <c r="H2" s="91">
        <v>45322.050729166665</v>
      </c>
      <c r="I2" s="64" t="s">
        <v>83</v>
      </c>
      <c r="J2" s="64" t="s">
        <v>65</v>
      </c>
      <c r="K2" s="90"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134.96169687500515</v>
      </c>
      <c r="H3" s="77">
        <v>45791.543067129627</v>
      </c>
      <c r="I3" s="64" t="str">
        <f>IFERROR(VLOOKUP(D3,DB!A:F,6,0),"")</f>
        <v>SCECO</v>
      </c>
      <c r="J3" s="64" t="str">
        <f>IFERROR(VLOOKUP(D3,DB!A:G,7,0),"")</f>
        <v>No BB Shifted</v>
      </c>
      <c r="K3" s="90"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9" t="s">
        <v>38964</v>
      </c>
      <c r="F4" s="77">
        <v>45824.999837962961</v>
      </c>
      <c r="G4" s="78">
        <f ca="1">IFERROR(NOW()-F4,"-")</f>
        <v>116.68894224537507</v>
      </c>
      <c r="H4" s="77">
        <v>45824.993587962963</v>
      </c>
      <c r="I4" s="64" t="str">
        <f>IFERROR(VLOOKUP(D4,DB!A:F,6,0),"")</f>
        <v>Generator-SG</v>
      </c>
      <c r="J4" s="64" t="str">
        <f>IFERROR(VLOOKUP(D4,DB!A:G,7,0),"")</f>
        <v>Good</v>
      </c>
      <c r="K4" s="90"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39054</v>
      </c>
      <c r="B5" s="18" t="str">
        <f>IFERROR(VLOOKUP(D5,DB!A:K,11,0),"")</f>
        <v>R2</v>
      </c>
      <c r="C5" s="18">
        <v>2</v>
      </c>
      <c r="D5" s="18" t="s">
        <v>17684</v>
      </c>
      <c r="E5" s="117" t="s">
        <v>38964</v>
      </c>
      <c r="F5" s="118"/>
      <c r="G5" s="119">
        <f ca="1">IFERROR(NOW()-F5,"-")</f>
        <v>45941.688780208337</v>
      </c>
      <c r="H5" s="118">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64" t="s">
        <v>39056</v>
      </c>
      <c r="B6" s="18" t="str">
        <f>IFERROR(VLOOKUP(D6,DB!A:K,11,0),"")</f>
        <v>R2</v>
      </c>
      <c r="C6" s="18">
        <v>1</v>
      </c>
      <c r="D6" s="18" t="s">
        <v>31219</v>
      </c>
      <c r="E6" s="117" t="s">
        <v>38964</v>
      </c>
      <c r="F6" s="118">
        <v>45941.676018518519</v>
      </c>
      <c r="G6" s="119">
        <f ca="1">IFERROR(NOW()-F6,"-")</f>
        <v>1.2761689817125443E-2</v>
      </c>
      <c r="H6" s="163">
        <v>45941.65452546296</v>
      </c>
      <c r="I6" s="18" t="str">
        <f>IFERROR(VLOOKUP(D6,DB!A:F,6,0),"")</f>
        <v>Generator-SG</v>
      </c>
      <c r="J6" s="18" t="str">
        <f>IFERROR(VLOOKUP(D6,DB!A:G,7,0),"")</f>
        <v>In progress</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c r="B7" s="18" t="str">
        <f>IFERROR(VLOOKUP(D7,DB!A:K,11,0),"")</f>
        <v/>
      </c>
      <c r="C7" s="18"/>
      <c r="D7" s="18"/>
      <c r="E7" s="117"/>
      <c r="F7" s="118"/>
      <c r="G7" s="119">
        <f ca="1">IFERROR(NOW()-F7,"-")</f>
        <v>45941.688780208337</v>
      </c>
      <c r="H7" s="118"/>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c r="B8" s="18" t="str">
        <f>IFERROR(VLOOKUP(D8,DB!A:K,11,0),"")</f>
        <v/>
      </c>
      <c r="C8" s="18"/>
      <c r="D8" s="18"/>
      <c r="E8" s="117"/>
      <c r="F8" s="118"/>
      <c r="G8" s="119">
        <f ca="1">IFERROR(NOW()-F8,"-")</f>
        <v>45941.688780208337</v>
      </c>
      <c r="H8" s="118"/>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45941.688780208337</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45941.688780208337</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45941.688780208337</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45941.688780208337</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45941.688780208337</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45941.688780208337</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45941.688780208337</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45941.688780208337</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45941.688780208337</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45941.688780208337</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45941.688780208337</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45941.688780208337</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45941.688780208337</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45941.688780208337</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45941.688780208337</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45941.688780208337</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45941.688780208337</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45941.688780208337</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45941.688780208337</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45941.688780208337</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45941.688780208337</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45941.688780208337</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45941.688780208337</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45941.688780208337</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45941.688780208337</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45941.688780208337</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45941.688780208337</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45941.688780208337</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45941.688780208337</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45941.688780208337</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45941.688780208337</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45941.688780208337</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45941.688780208337</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45941.688780208337</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45941.688780208337</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45941.688780208337</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45941.688780208337</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45941.688780208337</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45941.688780208337</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45941.688780208337</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45941.688780208337</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45941.688780208337</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45941.688780208337</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45941.688780208337</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45941.688780208337</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45941.688780208337</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45941.688780208337</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45941.688780208337</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45941.688780208337</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45941.688780208337</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45941.688780208337</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45941.688780208337</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45941.688780208337</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45941.688780208337</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45941.688780208337</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45941.688780208337</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45941.688780208337</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45941.688780208337</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45941.688780208337</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45941.688780208337</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45941.688780208337</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45941.688780208337</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45941.688780208337</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45941.688780208337</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45941.688780208337</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45941.688780208337</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45941.688780208337</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45941.688780208337</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45941.688780208337</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45941.688780208337</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45941.688780208337</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45941.688780208337</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45941.688780208337</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45941.688780208337</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45941.688780208337</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45941.688780208337</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45941.688780208337</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45941.688780208337</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45941.688780208337</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45941.688780208337</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45941.688780208337</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45941.688780208337</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45941.688780208337</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45941.688780208337</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45941.688780208337</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45941.688780208337</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45941.688780208337</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45941.688780208337</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45941.688780208337</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45941.688780208337</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45941.688780208337</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45941.688780208337</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45941.688780208337</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45941.688780208337</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45941.688780208337</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45941.688780208337</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45941.688780208337</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45941.688780208337</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45941.688780208337</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45941.688780208337</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45941.688780208337</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45941.688780208337</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45941.688780208337</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45941.688780208337</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45941.688780208337</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45941.688780208337</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45941.688780208337</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45941.688780208337</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45941.688780208337</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45941.688780208337</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45941.688780208337</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45941.688780208337</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45941.688780208337</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45941.688780208337</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45941.688780208337</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45941.688780208337</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45941.688780208337</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45941.688780208337</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45941.688780208337</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45941.688780208337</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45941.688780208337</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45941.688780208337</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45941.688780208337</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45941.688780208337</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45941.688780208337</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45941.688780208337</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45941.688780208337</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45941.688780208337</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45941.688780208337</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45941.688780208337</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45941.688780208337</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45941.688780208337</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45941.688780208337</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45941.688780208337</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45941.688780208337</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45941.688780208337</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45941.688780208337</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45941.688780208337</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45941.688780208337</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45941.688780208337</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45941.688780208337</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45941.688780208337</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45941.688780208337</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45941.688780208337</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45941.688780208337</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45941.688780208337</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45941.688780208337</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45941.688780208337</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45941.688780208337</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45941.688780208337</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45941.688780208337</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45941.688780208337</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45941.688780208337</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45941.688780208337</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45941.688780208337</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45941.688780208337</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45941.688780208337</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row r="166" spans="1:88" ht="31.5" customHeight="1">
      <c r="A166" s="116"/>
      <c r="B166" s="18" t="str">
        <f>IFERROR(VLOOKUP(D166,DB!A:K,11,0),"")</f>
        <v/>
      </c>
      <c r="C166" s="18"/>
      <c r="D166" s="18"/>
      <c r="E166" s="117"/>
      <c r="F166" s="118"/>
      <c r="G166" s="119">
        <f ca="1">IFERROR(NOW()-F166,"-")</f>
        <v>45941.688780208337</v>
      </c>
      <c r="H166" s="118"/>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4"/>
    </row>
  </sheetData>
  <dataValidations count="2">
    <dataValidation allowBlank="1" showInputMessage="1" showErrorMessage="1" sqref="E1" xr:uid="{4D935161-CDD3-4592-B877-3FB59C99E142}"/>
    <dataValidation type="list" allowBlank="1" showInputMessage="1" showErrorMessage="1" sqref="E3:E1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c r="B2" s="64" t="str">
        <f>IFERROR(VLOOKUP(D2,DB!A:K,11,0),"")</f>
        <v/>
      </c>
      <c r="C2" s="18"/>
      <c r="D2" s="18"/>
      <c r="E2" s="18"/>
      <c r="F2" s="20"/>
      <c r="G2" s="21">
        <f t="shared" ref="G2:G16" ca="1" si="0">IFERROR(NOW()-F2,"-")</f>
        <v>45941.688780208337</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45941.688780208337</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45941.688780208337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45941.688780208337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45941.688780208337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45941.688780208337</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45941.688780208337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45941.688780208337</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45941.688780208337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45941.688780208337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45941.688780208337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45941.688780208337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45941.688780208337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45941.688780208337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45941.688780208337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ref="G17:G80" ca="1" si="1">IFERROR(NOW()-F17,"-")</f>
        <v>45941.688780208337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1"/>
        <v>45941.688780208337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1"/>
        <v>45941.688780208337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45941.688780208337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45941.688780208337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45941.688780208337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45941.688780208337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45941.688780208337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45941.688780208337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45941.688780208337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45941.688780208337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45941.688780208337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45941.688780208337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45941.688780208337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45941.688780208337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45941.688780208337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45941.688780208337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45941.688780208337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45941.688780208337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45941.688780208337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45941.688780208337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45941.688780208337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45941.688780208337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45941.688780208337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45941.688780208337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45941.688780208337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45941.688780208337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45941.688780208337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45941.688780208337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45941.688780208337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45941.688780208337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45941.688780208337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45941.688780208337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45941.688780208337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45941.688780208337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45941.688780208337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45941.688780208337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45941.688780208337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45941.688780208337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45941.688780208337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45941.688780208337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45941.688780208337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45941.688780208337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45941.688780208337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45941.688780208337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45941.688780208337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45941.688780208337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45941.688780208337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45941.688780208337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45941.688780208337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45941.688780208337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45941.688780208337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45941.688780208337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45941.688780208337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45941.688780208337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45941.688780208337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45941.688780208337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45941.688780208337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45941.688780208337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45941.688780208337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45941.688780208337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45941.688780208337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45941.688780208337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45941.688780208337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ref="G81:G144" ca="1" si="2">IFERROR(NOW()-F81,"-")</f>
        <v>45941.688780208337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2"/>
        <v>45941.688780208337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2"/>
        <v>45941.688780208337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45941.688780208337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45941.688780208337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45941.688780208337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45941.688780208337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45941.688780208337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45941.688780208337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45941.688780208337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45941.688780208337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45941.688780208337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45941.688780208337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45941.688780208337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45941.688780208337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45941.688780208337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45941.688780208337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45941.688780208337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45941.688780208337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45941.688780208337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45941.688780208337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45941.688780208337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45941.688780208337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45941.688780208337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45941.688780208337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45941.688780208337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45941.688780208337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45941.688780208337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45941.688780208337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45941.688780208337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45941.688780208337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45941.688780208337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45941.688780208337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45941.688780208337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45941.688780208337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45941.688780208337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45941.688780208337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45941.688780208337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45941.688780208337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45941.688780208337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45941.688780208337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45941.688780208337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45941.688780208337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45941.688780208337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45941.688780208337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45941.688780208337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45941.688780208337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45941.688780208337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45941.688780208337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45941.688780208337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45941.688780208337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45941.688780208337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45941.688780208337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45941.688780208337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45941.688780208337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45941.688780208337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45941.688780208337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45941.688780208337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45941.688780208337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45941.688780208337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45941.688780208337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45941.688780208337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45941.688780208337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45941.688780208337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ref="G145:G208" ca="1" si="3">IFERROR(NOW()-F145,"-")</f>
        <v>45941.688780208337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3"/>
        <v>45941.688780208337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3"/>
        <v>45941.688780208337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45941.688780208337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45941.688780208337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45941.688780208337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45941.688780208337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45941.688780208337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45941.688780208337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45941.688780208337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45941.688780208337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45941.688780208337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45941.688780208337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45941.688780208337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45941.688780208337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45941.688780208337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45941.688780208337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45941.688780208337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45941.688780208337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45941.688780208337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45941.688780208337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45941.688780208337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45941.688780208337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45941.688780208337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45941.688780208337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45941.688780208337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45941.688780208337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45941.688780208337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45941.688780208337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45941.688780208337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45941.688780208337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45941.688780208337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45941.688780208337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45941.688780208337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45941.688780208337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45941.688780208337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45941.688780208337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45941.688780208337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45941.688780208337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45941.688780208337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45941.688780208337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45941.688780208337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45941.688780208337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45941.688780208337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45941.688780208337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45941.688780208337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45941.688780208337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45941.688780208337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45941.688780208337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45941.688780208337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45941.688780208337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45941.688780208337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45941.688780208337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45941.688780208337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45941.688780208337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45941.688780208337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45941.688780208337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45941.688780208337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45941.688780208337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45941.688780208337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45941.688780208337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45941.688780208337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45941.688780208337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45941.688780208337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ref="G209:G272" ca="1" si="4">IFERROR(NOW()-F209,"-")</f>
        <v>45941.688780208337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4"/>
        <v>45941.688780208337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4"/>
        <v>45941.688780208337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45941.688780208337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45941.688780208337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45941.688780208337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45941.688780208337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45941.688780208337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45941.688780208337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45941.688780208337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45941.688780208337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45941.688780208337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45941.688780208337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45941.688780208337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45941.688780208337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45941.688780208337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45941.688780208337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45941.688780208337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45941.688780208337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45941.688780208337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45941.688780208337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45941.688780208337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45941.688780208337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45941.688780208337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45941.688780208337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45941.688780208337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45941.688780208337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45941.688780208337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45941.688780208337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45941.688780208337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45941.688780208337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45941.688780208337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45941.688780208337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45941.688780208337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45941.688780208337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45941.688780208337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45941.688780208337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45941.688780208337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45941.688780208337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45941.688780208337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45941.688780208337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45941.688780208337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45941.688780208337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45941.688780208337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45941.688780208337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45941.688780208337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45941.688780208337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45941.688780208337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45941.688780208337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45941.688780208337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45941.688780208337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45941.688780208337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45941.688780208337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45941.688780208337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45941.688780208337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45941.688780208337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45941.688780208337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45941.688780208337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45941.688780208337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45941.688780208337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45941.688780208337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45941.688780208337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45941.688780208337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45941.688780208337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ref="G273:G336" ca="1" si="5">IFERROR(NOW()-F273,"-")</f>
        <v>45941.688780208337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5"/>
        <v>45941.688780208337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5"/>
        <v>45941.688780208337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45941.688780208337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45941.688780208337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45941.688780208337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45941.688780208337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45941.688780208337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45941.688780208337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45941.688780208337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45941.688780208337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45941.688780208337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45941.688780208337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45941.688780208337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45941.688780208337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45941.688780208337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45941.688780208337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45941.688780208337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45941.688780208337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45941.688780208337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45941.688780208337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45941.688780208337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45941.688780208337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45941.688780208337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45941.688780208337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45941.688780208337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45941.688780208337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45941.688780208337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45941.688780208337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45941.688780208337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45941.688780208337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45941.688780208337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45941.688780208337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45941.688780208337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45941.688780208337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45941.688780208337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45941.688780208337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45941.688780208337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45941.688780208337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45941.688780208337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45941.688780208337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45941.688780208337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45941.688780208337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45941.688780208337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45941.688780208337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45941.688780208337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45941.688780208337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45941.688780208337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45941.688780208337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45941.688780208337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45941.688780208337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45941.688780208337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45941.688780208337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45941.688780208337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45941.688780208337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45941.688780208337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45941.688780208337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45941.688780208337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45941.688780208337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45941.688780208337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45941.688780208337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45941.688780208337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45941.688780208337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45941.688780208337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ref="G337:G400" ca="1" si="6">IFERROR(NOW()-F337,"-")</f>
        <v>45941.688780208337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6"/>
        <v>45941.688780208337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6"/>
        <v>45941.688780208337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45941.688780208337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45941.688780208337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45941.688780208337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45941.688780208337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45941.688780208337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45941.688780208337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45941.688780208337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45941.688780208337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45941.688780208337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45941.688780208337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45941.688780208337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45941.688780208337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45941.688780208337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45941.688780208337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45941.688780208337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45941.688780208337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45941.688780208337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45941.688780208337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45941.688780208337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45941.688780208337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45941.688780208337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45941.688780208337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45941.688780208337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45941.688780208337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45941.688780208337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45941.688780208337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45941.688780208337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45941.688780208337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45941.688780208337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45941.688780208337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45941.688780208337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45941.688780208337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45941.688780208337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45941.688780208337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45941.688780208337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45941.688780208337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45941.688780208337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45941.688780208337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45941.688780208337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45941.688780208337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45941.688780208337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45941.688780208337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45941.688780208337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45941.688780208337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45941.688780208337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45941.688780208337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45941.688780208337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45941.688780208337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45941.688780208337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45941.688780208337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45941.688780208337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45941.688780208337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45941.688780208337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45941.688780208337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45941.688780208337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45941.688780208337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45941.688780208337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45941.688780208337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45941.688780208337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45941.688780208337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45941.688780208337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ref="G401:G464" ca="1" si="7">IFERROR(NOW()-F401,"-")</f>
        <v>45941.688780208337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7"/>
        <v>45941.688780208337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7"/>
        <v>45941.688780208337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45941.688780208337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45941.688780208337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45941.688780208337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45941.688780208337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45941.688780208337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45941.688780208337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45941.688780208337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45941.688780208337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45941.688780208337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45941.688780208337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45941.688780208337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45941.688780208337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45941.688780208337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45941.688780208337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45941.688780208337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45941.688780208337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45941.688780208337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45941.688780208337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45941.688780208337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45941.688780208337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45941.688780208337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45941.688780208337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45941.688780208337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45941.688780208337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45941.688780208337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45941.688780208337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45941.688780208337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45941.688780208337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45941.688780208337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45941.688780208337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45941.688780208337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45941.688780208337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45941.688780208337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45941.688780208337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45941.688780208337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45941.688780208337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45941.688780208337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45941.688780208337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45941.688780208337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45941.688780208337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45941.688780208337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45941.688780208337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45941.688780208337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45941.688780208337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45941.688780208337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45941.688780208337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45941.688780208337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45941.688780208337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45941.688780208337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45941.688780208337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45941.688780208337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45941.688780208337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45941.688780208337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45941.688780208337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45941.688780208337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45941.688780208337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45941.688780208337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45941.688780208337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45941.688780208337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45941.688780208337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45941.688780208337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ref="G465:G528" ca="1" si="8">IFERROR(NOW()-F465,"-")</f>
        <v>45941.688780208337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8"/>
        <v>45941.688780208337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8"/>
        <v>45941.688780208337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45941.688780208337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45941.688780208337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45941.688780208337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45941.688780208337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45941.688780208337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45941.688780208337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45941.688780208337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45941.688780208337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45941.688780208337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45941.688780208337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45941.688780208337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45941.688780208337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45941.688780208337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45941.688780208337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45941.688780208337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45941.688780208337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45941.688780208337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45941.688780208337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45941.688780208337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45941.688780208337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45941.688780208337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45941.688780208337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45941.688780208337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45941.688780208337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45941.688780208337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45941.688780208337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45941.688780208337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45941.688780208337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45941.688780208337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45941.688780208337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45941.688780208337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45941.688780208337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45941.688780208337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45941.688780208337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45941.688780208337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45941.688780208337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45941.688780208337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45941.688780208337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45941.688780208337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45941.688780208337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45941.688780208337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45941.688780208337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45941.688780208337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45941.688780208337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45941.688780208337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45941.688780208337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45941.688780208337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45941.688780208337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45941.688780208337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45941.688780208337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45941.688780208337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45941.688780208337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45941.688780208337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45941.688780208337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45941.688780208337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45941.688780208337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45941.688780208337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45941.688780208337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45941.688780208337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45941.688780208337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45941.688780208337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ref="G529:G592" ca="1" si="9">IFERROR(NOW()-F529,"-")</f>
        <v>45941.688780208337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9"/>
        <v>45941.688780208337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9"/>
        <v>45941.688780208337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45941.688780208337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45941.688780208337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45941.688780208337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45941.688780208337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45941.688780208337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45941.688780208337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45941.688780208337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45941.688780208337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45941.688780208337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45941.688780208337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45941.688780208337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45941.688780208337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45941.688780208337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45941.688780208337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45941.688780208337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45941.688780208337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45941.688780208337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45941.688780208337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45941.688780208337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45941.688780208337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45941.688780208337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45941.688780208337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45941.688780208337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45941.688780208337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45941.688780208337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45941.688780208337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45941.688780208337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45941.688780208337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45941.688780208337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45941.688780208337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45941.688780208337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45941.688780208337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45941.688780208337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45941.688780208337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45941.688780208337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45941.688780208337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45941.688780208337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45941.688780208337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45941.688780208337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45941.688780208337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45941.688780208337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45941.688780208337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45941.688780208337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45941.688780208337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45941.688780208337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45941.688780208337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45941.688780208337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45941.688780208337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45941.688780208337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45941.688780208337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45941.688780208337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45941.688780208337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45941.688780208337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45941.688780208337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45941.688780208337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45941.688780208337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45941.688780208337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45941.688780208337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45941.688780208337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45941.688780208337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45941.688780208337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ref="G593:G656" ca="1" si="10">IFERROR(NOW()-F593,"-")</f>
        <v>45941.688780208337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10"/>
        <v>45941.688780208337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10"/>
        <v>45941.688780208337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45941.688780208337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45941.688780208337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45941.688780208337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45941.688780208337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45941.688780208337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45941.688780208337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45941.688780208337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45941.688780208337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45941.688780208337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45941.688780208337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45941.688780208337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45941.688780208337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45941.688780208337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45941.688780208337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45941.688780208337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45941.688780208337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45941.688780208337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45941.688780208337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45941.688780208337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45941.688780208337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45941.688780208337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45941.688780208337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45941.688780208337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45941.688780208337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45941.688780208337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45941.688780208337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45941.688780208337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45941.688780208337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45941.688780208337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45941.688780208337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45941.688780208337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45941.688780208337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45941.688780208337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45941.688780208337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45941.688780208337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45941.688780208337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45941.688780208337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45941.688780208337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45941.688780208337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45941.688780208337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45941.688780208337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45941.688780208337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45941.688780208337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45941.688780208337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45941.688780208337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45941.688780208337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45941.688780208337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45941.688780208337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45941.688780208337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45941.688780208337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45941.688780208337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45941.688780208337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45941.688780208337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45941.688780208337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45941.688780208337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45941.688780208337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45941.688780208337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45941.688780208337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45941.688780208337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45941.688780208337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45941.688780208337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ref="G657:G720" ca="1" si="11">IFERROR(NOW()-F657,"-")</f>
        <v>45941.688780208337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1"/>
        <v>45941.688780208337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1"/>
        <v>45941.688780208337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45941.688780208337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45941.688780208337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45941.688780208337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45941.688780208337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45941.688780208337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45941.688780208337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45941.688780208337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45941.688780208337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45941.688780208337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45941.688780208337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45941.688780208337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45941.688780208337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45941.688780208337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45941.688780208337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45941.688780208337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45941.688780208337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45941.688780208337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45941.688780208337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45941.688780208337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45941.688780208337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45941.688780208337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45941.688780208337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45941.688780208337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45941.688780208337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45941.688780208337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45941.688780208337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45941.688780208337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45941.688780208337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45941.688780208337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45941.688780208337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45941.688780208337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45941.688780208337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45941.688780208337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45941.688780208337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45941.688780208337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45941.688780208337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45941.688780208337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45941.688780208337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45941.688780208337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45941.688780208337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45941.688780208337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45941.688780208337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45941.688780208337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45941.688780208337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45941.688780208337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45941.688780208337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45941.688780208337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45941.688780208337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45941.688780208337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45941.688780208337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45941.688780208337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45941.688780208337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45941.688780208337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45941.688780208337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45941.688780208337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45941.688780208337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45941.688780208337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45941.688780208337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45941.688780208337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45941.688780208337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45941.688780208337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ref="G721:G784" ca="1" si="12">IFERROR(NOW()-F721,"-")</f>
        <v>45941.688780208337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2"/>
        <v>45941.688780208337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2"/>
        <v>45941.688780208337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45941.688780208337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45941.688780208337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45941.688780208337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45941.688780208337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45941.688780208337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45941.688780208337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45941.688780208337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45941.688780208337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45941.688780208337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45941.688780208337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45941.688780208337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45941.688780208337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45941.688780208337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45941.688780208337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45941.688780208337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45941.688780208337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45941.688780208337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45941.688780208337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45941.688780208337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45941.688780208337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45941.688780208337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45941.688780208337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45941.688780208337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45941.688780208337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45941.688780208337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45941.688780208337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45941.688780208337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45941.688780208337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45941.688780208337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45941.688780208337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45941.688780208337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45941.688780208337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45941.688780208337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45941.688780208337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45941.688780208337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45941.688780208337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45941.688780208337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45941.688780208337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45941.688780208337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45941.688780208337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45941.688780208337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45941.688780208337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45941.688780208337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45941.688780208337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45941.688780208337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45941.688780208337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45941.688780208337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45941.688780208337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45941.688780208337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45941.688780208337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45941.688780208337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45941.688780208337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45941.688780208337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45941.688780208337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45941.688780208337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45941.688780208337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45941.688780208337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45941.688780208337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45941.688780208337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45941.688780208337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45941.688780208337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ref="G785:G848" ca="1" si="13">IFERROR(NOW()-F785,"-")</f>
        <v>45941.688780208337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3"/>
        <v>45941.688780208337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3"/>
        <v>45941.688780208337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45941.688780208337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45941.688780208337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45941.688780208337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45941.688780208337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45941.688780208337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45941.688780208337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45941.688780208337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45941.688780208337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45941.688780208337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45941.688780208337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45941.688780208337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45941.688780208337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45941.688780208337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45941.688780208337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45941.688780208337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45941.688780208337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45941.688780208337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45941.688780208337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45941.688780208337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45941.688780208337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45941.688780208337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45941.688780208337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45941.688780208337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45941.688780208337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45941.688780208337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45941.688780208337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45941.688780208337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45941.688780208337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45941.688780208337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45941.688780208337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45941.688780208337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45941.688780208337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45941.688780208337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45941.688780208337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45941.688780208337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45941.688780208337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45941.688780208337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45941.688780208337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45941.688780208337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45941.688780208337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45941.688780208337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45941.688780208337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45941.688780208337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45941.688780208337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45941.688780208337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45941.688780208337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45941.688780208337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45941.688780208337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45941.688780208337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45941.688780208337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45941.688780208337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45941.688780208337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45941.688780208337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45941.688780208337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45941.688780208337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45941.688780208337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45941.688780208337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45941.688780208337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45941.688780208337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45941.688780208337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45941.688780208337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ref="G849:G912" ca="1" si="14">IFERROR(NOW()-F849,"-")</f>
        <v>45941.688780208337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4"/>
        <v>45941.688780208337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4"/>
        <v>45941.688780208337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45941.688780208337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45941.688780208337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45941.688780208337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45941.688780208337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45941.688780208337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45941.688780208337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45941.688780208337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45941.688780208337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45941.688780208337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45941.688780208337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45941.688780208337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45941.688780208337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45941.688780208337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45941.688780208337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45941.688780208337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45941.688780208337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45941.688780208337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45941.688780208337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45941.688780208337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45941.688780208337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45941.688780208337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45941.688780208337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45941.688780208337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45941.688780208337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45941.688780208337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45941.688780208337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45941.688780208337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45941.688780208337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45941.688780208337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45941.688780208337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45941.688780208337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45941.688780208337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45941.688780208337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45941.688780208337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45941.688780208337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45941.688780208337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45941.688780208337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45941.688780208337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45941.688780208337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45941.688780208337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45941.688780208337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45941.688780208337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45941.688780208337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45941.688780208337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45941.688780208337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45941.688780208337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45941.688780208337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45941.688780208337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45941.688780208337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45941.688780208337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45941.688780208337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45941.688780208337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45941.688780208337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45941.688780208337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45941.688780208337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45941.688780208337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45941.688780208337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45941.688780208337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45941.688780208337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45941.688780208337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45941.688780208337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ref="G913:G976" ca="1" si="15">IFERROR(NOW()-F913,"-")</f>
        <v>45941.688780208337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5"/>
        <v>45941.688780208337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5"/>
        <v>45941.688780208337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45941.688780208337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45941.688780208337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45941.688780208337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45941.688780208337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45941.688780208337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45941.688780208337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45941.688780208337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45941.688780208337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45941.688780208337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45941.688780208337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45941.688780208337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45941.688780208337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45941.688780208337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45941.688780208337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45941.688780208337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45941.688780208337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45941.688780208337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45941.688780208337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45941.688780208337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45941.688780208337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45941.688780208337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45941.688780208337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45941.688780208337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45941.688780208337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45941.688780208337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45941.688780208337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45941.688780208337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45941.688780208337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45941.688780208337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45941.688780208337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45941.688780208337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45941.688780208337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45941.688780208337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45941.688780208337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45941.688780208337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45941.688780208337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45941.688780208337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45941.688780208337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45941.688780208337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45941.688780208337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45941.688780208337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45941.688780208337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45941.688780208337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45941.688780208337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45941.688780208337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45941.688780208337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45941.688780208337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45941.688780208337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45941.688780208337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45941.688780208337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45941.688780208337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45941.688780208337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45941.688780208337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45941.688780208337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45941.688780208337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45941.688780208337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45941.688780208337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45941.688780208337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45941.688780208337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45941.688780208337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45941.688780208337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ref="G977:G1040" ca="1" si="16">IFERROR(NOW()-F977,"-")</f>
        <v>45941.688780208337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6"/>
        <v>45941.688780208337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6"/>
        <v>45941.688780208337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45941.688780208337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45941.688780208337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45941.688780208337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45941.688780208337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45941.688780208337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45941.688780208337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45941.688780208337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45941.688780208337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45941.688780208337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45941.688780208337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45941.688780208337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45941.688780208337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45941.688780208337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45941.688780208337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45941.688780208337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45941.688780208337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45941.688780208337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45941.688780208337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45941.688780208337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45941.688780208337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45941.688780208337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45941.688780208337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45941.688780208337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45941.688780208337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45941.688780208337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45941.688780208337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45941.688780208337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45941.688780208337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45941.688780208337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45941.688780208337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45941.688780208337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45941.688780208337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45941.688780208337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45941.688780208337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45941.688780208337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45941.688780208337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45941.688780208337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45941.688780208337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45941.688780208337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45941.688780208337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45941.688780208337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45941.688780208337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45941.688780208337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45941.688780208337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45941.688780208337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45941.688780208337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45941.688780208337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45941.688780208337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45941.688780208337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45941.688780208337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45941.688780208337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45941.688780208337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45941.688780208337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45941.688780208337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45941.688780208337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45941.688780208337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45941.688780208337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45941.688780208337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45941.688780208337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45941.688780208337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45941.688780208337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ref="G1041:G1104" ca="1" si="17">IFERROR(NOW()-F1041,"-")</f>
        <v>45941.688780208337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7"/>
        <v>45941.688780208337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7"/>
        <v>45941.688780208337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45941.688780208337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45941.688780208337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45941.688780208337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45941.688780208337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45941.688780208337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45941.688780208337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45941.688780208337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45941.688780208337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45941.688780208337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45941.688780208337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45941.688780208337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45941.688780208337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45941.688780208337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45941.688780208337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45941.688780208337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45941.688780208337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45941.688780208337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45941.688780208337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45941.688780208337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45941.688780208337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45941.688780208337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45941.688780208337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45941.688780208337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45941.688780208337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45941.688780208337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45941.688780208337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45941.688780208337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45941.688780208337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45941.688780208337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45941.688780208337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45941.688780208337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45941.688780208337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45941.688780208337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45941.688780208337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45941.688780208337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45941.688780208337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45941.688780208337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45941.688780208337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45941.688780208337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45941.688780208337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45941.688780208337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45941.688780208337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45941.688780208337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45941.688780208337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45941.688780208337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45941.688780208337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45941.688780208337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45941.688780208337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45941.688780208337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45941.688780208337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45941.688780208337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45941.688780208337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45941.688780208337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45941.688780208337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45941.688780208337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45941.688780208337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45941.688780208337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45941.688780208337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45941.688780208337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45941.688780208337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45941.688780208337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ref="G1105:G1168" ca="1" si="18">IFERROR(NOW()-F1105,"-")</f>
        <v>45941.688780208337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8"/>
        <v>45941.688780208337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8"/>
        <v>45941.688780208337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45941.688780208337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45941.688780208337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45941.688780208337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45941.688780208337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45941.688780208337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45941.688780208337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45941.688780208337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45941.688780208337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45941.688780208337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45941.688780208337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45941.688780208337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45941.688780208337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45941.688780208337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45941.688780208337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45941.688780208337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45941.688780208337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45941.688780208337</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45941.688780208337</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45941.688780208337</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45941.688780208337</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45941.688780208337</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45941.688780208337</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45941.688780208337</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45941.688780208337</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45941.688780208337</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45941.688780208337</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45941.688780208337</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45941.688780208337</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45941.688780208337</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45941.688780208337</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45941.688780208337</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45941.688780208337</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45941.688780208337</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45941.688780208337</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45941.688780208337</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45941.688780208337</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45941.688780208337</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45941.688780208337</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45941.688780208337</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45941.688780208337</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45941.688780208337</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45941.688780208337</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45941.688780208337</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45941.688780208337</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45941.688780208337</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45941.688780208337</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45941.688780208337</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45941.688780208337</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45941.688780208337</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45941.688780208337</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45941.688780208337</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45941.688780208337</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45941.688780208337</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45941.688780208337</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45941.688780208337</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45941.688780208337</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45941.688780208337</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45941.688780208337</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45941.688780208337</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45941.688780208337</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ca="1" si="18"/>
        <v>45941.688780208337</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ref="G1169:G1183" ca="1" si="19">IFERROR(NOW()-F1169,"-")</f>
        <v>45941.688780208337</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9"/>
        <v>45941.688780208337</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ca="1" si="19"/>
        <v>45941.688780208337</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45941.688780208337</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45941.688780208337</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45941.688780208337</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45941.688780208337</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45941.688780208337</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45941.688780208337</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45941.688780208337</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45941.688780208337</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45941.688780208337</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45941.688780208337</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45941.688780208337</v>
      </c>
      <c r="H1182" s="22"/>
      <c r="I1182" s="19" t="str">
        <f>IFERROR(VLOOKUP(D1182,DB!A:F,6,0),"")</f>
        <v/>
      </c>
      <c r="J1182" s="18" t="str">
        <f>IFERROR(VLOOKUP(D1182,DB!A:G,7,0),"")</f>
        <v/>
      </c>
      <c r="K1182" s="47"/>
      <c r="L1182" s="23" t="str">
        <f>IFERROR(VLOOKUP(D1182,DB!A:I,9,0),"")</f>
        <v/>
      </c>
    </row>
    <row r="1183" spans="1:12" ht="15" customHeight="1">
      <c r="A1183" s="19"/>
      <c r="B1183" s="64" t="str">
        <f>IFERROR(VLOOKUP(D1183,DB!A:K,11,0),"")</f>
        <v/>
      </c>
      <c r="C1183" s="18"/>
      <c r="D1183" s="18"/>
      <c r="E1183" s="18"/>
      <c r="F1183" s="20"/>
      <c r="G1183" s="21">
        <f t="shared" ca="1" si="19"/>
        <v>45941.688780208337</v>
      </c>
      <c r="H1183" s="22"/>
      <c r="I1183" s="19" t="str">
        <f>IFERROR(VLOOKUP(D1183,DB!A:F,6,0),"")</f>
        <v/>
      </c>
      <c r="J1183" s="18" t="str">
        <f>IFERROR(VLOOKUP(D1183,DB!A:G,7,0),"")</f>
        <v/>
      </c>
      <c r="K1183" s="47"/>
      <c r="L1183" s="23" t="str">
        <f>IFERROR(VLOOKUP(D1183,DB!A:I,9,0),"")</f>
        <v/>
      </c>
    </row>
  </sheetData>
  <dataValidations count="2">
    <dataValidation allowBlank="1" showInputMessage="1" showErrorMessage="1" sqref="E1" xr:uid="{5914219A-CB83-432D-936A-CC0CB6F3982A}"/>
    <dataValidation type="list" allowBlank="1" showInputMessage="1" showErrorMessage="1" sqref="E2:E118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39058</v>
      </c>
      <c r="B2" s="99" t="str">
        <f>IFERROR(VLOOKUP(D2,DB!A:K,11,0),"")</f>
        <v>R4</v>
      </c>
      <c r="C2" s="100">
        <v>1</v>
      </c>
      <c r="D2" s="96" t="s">
        <v>35082</v>
      </c>
      <c r="E2" s="101" t="s">
        <v>38964</v>
      </c>
      <c r="F2" s="102">
        <v>45703.480717592596</v>
      </c>
      <c r="G2" s="103">
        <f ca="1">IFERROR(NOW()-F2,"")</f>
        <v>238.20806261574035</v>
      </c>
      <c r="H2" s="102">
        <v>45703.474768518521</v>
      </c>
      <c r="I2" s="99" t="str">
        <f>IFERROR(VLOOKUP(D2,DB!A:F,6,0),"")</f>
        <v>SCECO</v>
      </c>
      <c r="J2" s="99" t="str">
        <f>IFERROR(VLOOKUP(D2,DB!A:G,7,0),"")</f>
        <v>Dead</v>
      </c>
      <c r="K2" s="104" t="s">
        <v>39059</v>
      </c>
      <c r="L2" s="96" t="str">
        <f>IFERROR(VLOOKUP(D2,DB!A:I,9,0),"")</f>
        <v>Latis</v>
      </c>
    </row>
    <row r="3" spans="1:16" ht="15" customHeight="1">
      <c r="A3" s="124" t="s">
        <v>39060</v>
      </c>
      <c r="B3" s="124" t="str">
        <f>IFERROR(VLOOKUP(D3,DB!A:K,11,0),"")</f>
        <v>R4</v>
      </c>
      <c r="C3" s="125">
        <v>9</v>
      </c>
      <c r="D3" s="126" t="s">
        <v>25861</v>
      </c>
      <c r="E3" s="101" t="s">
        <v>38969</v>
      </c>
      <c r="F3" s="128">
        <v>45941.627152777779</v>
      </c>
      <c r="G3" s="129">
        <f ca="1">IFERROR(NOW()-F3,"")</f>
        <v>6.1627430557564367E-2</v>
      </c>
      <c r="H3" s="128">
        <v>45941.612905092596</v>
      </c>
      <c r="I3" s="124" t="str">
        <f>IFERROR(VLOOKUP(D3,DB!A:F,6,0),"")</f>
        <v>Generator-SG</v>
      </c>
      <c r="J3" s="124" t="str">
        <f>IFERROR(VLOOKUP(D3,DB!A:G,7,0),"")</f>
        <v>Good</v>
      </c>
      <c r="K3" s="130" t="s">
        <v>39061</v>
      </c>
      <c r="L3" s="126" t="str">
        <f>IFERROR(VLOOKUP(D3,DB!A:I,9,0),"")</f>
        <v>Latis</v>
      </c>
    </row>
    <row r="4" spans="1:16" ht="15" customHeight="1">
      <c r="A4" s="124"/>
      <c r="B4" s="124" t="str">
        <f>IFERROR(VLOOKUP(D4,DB!A:K,11,0),"")</f>
        <v/>
      </c>
      <c r="C4" s="125"/>
      <c r="D4" s="126"/>
      <c r="E4" s="101"/>
      <c r="F4" s="128"/>
      <c r="G4" s="129">
        <f ca="1">IFERROR(NOW()-F4,"")</f>
        <v>45941.688780208337</v>
      </c>
      <c r="H4" s="128"/>
      <c r="I4" s="124" t="str">
        <f>IFERROR(VLOOKUP(D4,DB!A:F,6,0),"")</f>
        <v/>
      </c>
      <c r="J4" s="124" t="str">
        <f>IFERROR(VLOOKUP(D4,DB!A:G,7,0),"")</f>
        <v/>
      </c>
      <c r="K4" s="130"/>
      <c r="L4" s="126" t="str">
        <f>IFERROR(VLOOKUP(D4,DB!A:I,9,0),"")</f>
        <v/>
      </c>
    </row>
    <row r="5" spans="1:16" ht="15" customHeight="1">
      <c r="A5" s="124"/>
      <c r="B5" s="124" t="str">
        <f>IFERROR(VLOOKUP(D5,DB!A:K,11,0),"")</f>
        <v/>
      </c>
      <c r="C5" s="125"/>
      <c r="D5" s="96"/>
      <c r="E5" s="101"/>
      <c r="F5" s="128"/>
      <c r="G5" s="129">
        <f ca="1">IFERROR(NOW()-F5,"")</f>
        <v>45941.688780208337</v>
      </c>
      <c r="H5" s="128"/>
      <c r="I5" s="124" t="str">
        <f>IFERROR(VLOOKUP(D5,DB!A:F,6,0),"")</f>
        <v/>
      </c>
      <c r="J5" s="124" t="str">
        <f>IFERROR(VLOOKUP(D5,DB!A:G,7,0),"")</f>
        <v/>
      </c>
      <c r="K5" s="130"/>
      <c r="L5" s="126" t="str">
        <f>IFERROR(VLOOKUP(D5,DB!A:I,9,0),"")</f>
        <v/>
      </c>
    </row>
    <row r="6" spans="1:16" ht="15" customHeight="1">
      <c r="A6" s="124"/>
      <c r="B6" s="124" t="str">
        <f>IFERROR(VLOOKUP(D6,DB!A:K,11,0),"")</f>
        <v/>
      </c>
      <c r="C6" s="125"/>
      <c r="D6" s="96"/>
      <c r="E6" s="101"/>
      <c r="F6" s="128"/>
      <c r="G6" s="129">
        <f ca="1">IFERROR(NOW()-F6,"")</f>
        <v>45941.688780208337</v>
      </c>
      <c r="H6" s="128"/>
      <c r="I6" s="124" t="str">
        <f>IFERROR(VLOOKUP(D6,DB!A:F,6,0),"")</f>
        <v/>
      </c>
      <c r="J6" s="124" t="str">
        <f>IFERROR(VLOOKUP(D6,DB!A:G,7,0),"")</f>
        <v/>
      </c>
      <c r="K6" s="130"/>
      <c r="L6" s="126" t="str">
        <f>IFERROR(VLOOKUP(D6,DB!A:I,9,0),"")</f>
        <v/>
      </c>
    </row>
    <row r="7" spans="1:16" ht="15" customHeight="1">
      <c r="A7" s="124"/>
      <c r="B7" s="124" t="str">
        <f>IFERROR(VLOOKUP(D7,DB!A:K,11,0),"")</f>
        <v/>
      </c>
      <c r="C7" s="125"/>
      <c r="D7" s="96"/>
      <c r="E7" s="101"/>
      <c r="F7" s="128"/>
      <c r="G7" s="129">
        <f ca="1">IFERROR(NOW()-F7,"")</f>
        <v>45941.688780208337</v>
      </c>
      <c r="H7" s="128"/>
      <c r="I7" s="124" t="str">
        <f>IFERROR(VLOOKUP(D7,DB!A:F,6,0),"")</f>
        <v/>
      </c>
      <c r="J7" s="124" t="str">
        <f>IFERROR(VLOOKUP(D7,DB!A:G,7,0),"")</f>
        <v/>
      </c>
      <c r="K7" s="130"/>
      <c r="L7" s="126" t="str">
        <f>IFERROR(VLOOKUP(D7,DB!A:I,9,0),"")</f>
        <v/>
      </c>
    </row>
    <row r="8" spans="1:16" ht="15" customHeight="1">
      <c r="A8" s="124"/>
      <c r="B8" s="124" t="str">
        <f>IFERROR(VLOOKUP(D8,DB!A:K,11,0),"")</f>
        <v/>
      </c>
      <c r="C8" s="125"/>
      <c r="D8" s="126"/>
      <c r="E8" s="101"/>
      <c r="F8" s="128"/>
      <c r="G8" s="129">
        <f ca="1">IFERROR(NOW()-F8,"")</f>
        <v>45941.688780208337</v>
      </c>
      <c r="H8" s="128"/>
      <c r="I8" s="124" t="str">
        <f>IFERROR(VLOOKUP(D8,DB!A:F,6,0),"")</f>
        <v/>
      </c>
      <c r="J8" s="124" t="str">
        <f>IFERROR(VLOOKUP(D8,DB!A:G,7,0),"")</f>
        <v/>
      </c>
      <c r="K8" s="130"/>
      <c r="L8" s="126" t="str">
        <f>IFERROR(VLOOKUP(D8,DB!A:I,9,0),"")</f>
        <v/>
      </c>
    </row>
    <row r="9" spans="1:16" ht="15" customHeight="1">
      <c r="A9" s="124"/>
      <c r="B9" s="124" t="str">
        <f>IFERROR(VLOOKUP(D9,DB!A:K,11,0),"")</f>
        <v/>
      </c>
      <c r="C9" s="125"/>
      <c r="D9" s="126"/>
      <c r="E9" s="101"/>
      <c r="F9" s="128"/>
      <c r="G9" s="129">
        <f ca="1">IFERROR(NOW()-F9,"")</f>
        <v>45941.688780208337</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96"/>
      <c r="E10" s="101"/>
      <c r="F10" s="128"/>
      <c r="G10" s="129">
        <f ca="1">IFERROR(NOW()-F10,"")</f>
        <v>45941.688780208337</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126"/>
      <c r="E11" s="101"/>
      <c r="F11" s="128"/>
      <c r="G11" s="129">
        <f ca="1">IFERROR(NOW()-F11,"")</f>
        <v>45941.688780208337</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59"/>
      <c r="E12" s="127"/>
      <c r="F12" s="128"/>
      <c r="G12" s="129">
        <f ca="1">IFERROR(NOW()-F12,"")</f>
        <v>45941.688780208337</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26"/>
      <c r="E13" s="127"/>
      <c r="F13" s="128"/>
      <c r="G13" s="129">
        <f ca="1">IFERROR(NOW()-F13,"")</f>
        <v>45941.688780208337</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45941.688780208337</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45941.688780208337</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45941.688780208337</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126"/>
      <c r="E17" s="127"/>
      <c r="F17" s="128"/>
      <c r="G17" s="129">
        <f ca="1">IFERROR(NOW()-F17,"")</f>
        <v>45941.688780208337</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126"/>
      <c r="E18" s="127"/>
      <c r="F18" s="128"/>
      <c r="G18" s="129">
        <f ca="1">IFERROR(NOW()-F18,"")</f>
        <v>45941.688780208337</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96"/>
      <c r="E19" s="127"/>
      <c r="F19" s="128"/>
      <c r="G19" s="129">
        <f ca="1">IFERROR(NOW()-F19,"")</f>
        <v>45941.688780208337</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126"/>
      <c r="E20" s="127"/>
      <c r="F20" s="128"/>
      <c r="G20" s="129">
        <f ca="1">IFERROR(NOW()-F20,"")</f>
        <v>45941.688780208337</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45941.688780208337</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45941.688780208337</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45941.688780208337</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45941.688780208337</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45941.688780208337</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45941.688780208337</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45941.688780208337</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45941.688780208337</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45941.688780208337</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45941.688780208337</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45941.688780208337</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45941.688780208337</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45941.688780208337</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45941.688780208337</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45941.688780208337</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45941.688780208337</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45941.688780208337</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45941.688780208337</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45941.688780208337</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45941.688780208337</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45941.688780208337</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45941.688780208337</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45941.688780208337</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45941.688780208337</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45941.688780208337</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45941.688780208337</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45941.688780208337</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45941.688780208337</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45941.688780208337</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45941.688780208337</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45941.688780208337</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45941.688780208337</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45941.688780208337</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45941.688780208337</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45941.688780208337</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45941.688780208337</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45941.688780208337</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45941.688780208337</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45941.688780208337</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45941.688780208337</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45941.688780208337</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45941.688780208337</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45941.688780208337</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45941.688780208337</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45941.688780208337</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45941.688780208337</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45941.688780208337</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45941.688780208337</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45941.688780208337</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45941.688780208337</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45941.688780208337</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45941.688780208337</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45941.688780208337</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45941.688780208337</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45941.688780208337</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45941.688780208337</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45941.688780208337</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45941.688780208337</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45941.688780208337</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45941.688780208337</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45941.688780208337</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45941.688780208337</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45941.688780208337</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45941.688780208337</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45941.688780208337</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45941.688780208337</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45941.688780208337</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45941.688780208337</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45941.688780208337</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45941.688780208337</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45941.688780208337</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45941.688780208337</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45941.688780208337</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45941.688780208337</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45941.688780208337</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45941.688780208337</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45941.688780208337</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45941.688780208337</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45941.688780208337</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45941.688780208337</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45941.688780208337</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45941.688780208337</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45941.688780208337</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45941.688780208337</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45941.688780208337</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45941.688780208337</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45941.688780208337</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45941.688780208337</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45941.688780208337</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45941.688780208337</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45941.688780208337</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45941.688780208337</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45941.688780208337</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45941.688780208337</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45941.688780208337</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45941.688780208337</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45941.688780208337</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45941.688780208337</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45941.688780208337</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45941.688780208337</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45941.688780208337</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45941.688780208337</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45941.688780208337</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45941.688780208337</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45941.688780208337</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45941.688780208337</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45941.688780208337</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45941.688780208337</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45941.688780208337</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45941.688780208337</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45941.688780208337</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45941.688780208337</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45941.688780208337</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45941.688780208337</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45941.688780208337</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45941.688780208337</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45941.688780208337</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45941.688780208337</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45941.688780208337</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45941.688780208337</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45941.688780208337</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45941.688780208337</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45941.688780208337</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45941.688780208337</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45941.688780208337</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45941.688780208337</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45941.688780208337</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45941.688780208337</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45941.688780208337</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45941.688780208337</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45941.688780208337</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45941.688780208337</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45941.688780208337</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45941.688780208337</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45941.688780208337</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45941.688780208337</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45941.688780208337</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45941.688780208337</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45941.688780208337</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45941.688780208337</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45941.688780208337</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45941.688780208337</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45941.688780208337</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45941.688780208337</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45941.688780208337</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45941.688780208337</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45941.688780208337</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45941.688780208337</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45941.688780208337</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45941.688780208337</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45941.688780208337</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45941.688780208337</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45941.688780208337</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45941.688780208337</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45941.688780208337</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45941.688780208337</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45941.688780208337</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45941.688780208337</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45941.688780208337</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45941.688780208337</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45941.688780208337</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45941.688780208337</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45941.688780208337</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45941.688780208337</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45941.688780208337</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45941.688780208337</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45941.688780208337</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45941.688780208337</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45941.688780208337</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45941.688780208337</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45941.688780208337</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45941.688780208337</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45941.688780208337</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45941.688780208337</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45941.688780208337</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45941.688780208337</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45941.688780208337</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45941.688780208337</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45941.688780208337</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45941.688780208337</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45941.688780208337</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45941.688780208337</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45941.688780208337</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45941.688780208337</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45941.688780208337</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45941.688780208337</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45941.688780208337</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45941.688780208337</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45941.688780208337</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45941.688780208337</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45941.688780208337</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45941.688780208337</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45941.688780208337</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45941.688780208337</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45941.688780208337</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45941.688780208337</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45941.688780208337</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45941.688780208337</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45941.688780208337</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45941.688780208337</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45941.688780208337</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45941.688780208337</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45941.688780208337</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45941.688780208337</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45941.688780208337</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45941.688780208337</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45941.688780208337</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45941.688780208337</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45941.688780208337</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45941.688780208337</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45941.688780208337</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45941.688780208337</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45941.688780208337</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45941.688780208337</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45941.688780208337</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45941.688780208337</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45941.688780208337</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45941.688780208337</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45941.688780208337</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45941.688780208337</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45941.688780208337</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45941.688780208337</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45941.688780208337</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45941.688780208337</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45941.688780208337</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45941.688780208337</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45941.688780208337</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45941.688780208337</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45941.688780208337</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45941.688780208337</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45941.688780208337</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45941.688780208337</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45941.688780208337</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45941.688780208337</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45941.688780208337</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45941.688780208337</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45941.688780208337</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45941.688780208337</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45941.688780208337</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45941.688780208337</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45941.688780208337</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45941.688780208337</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45941.688780208337</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45941.688780208337</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45941.688780208337</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45941.688780208337</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45941.688780208337</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45941.688780208337</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45941.688780208337</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45941.688780208337</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45941.688780208337</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45941.688780208337</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45941.688780208337</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45941.688780208337</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45941.688780208337</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45941.688780208337</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45941.688780208337</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45941.688780208337</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45941.688780208337</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45941.688780208337</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45941.688780208337</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45941.688780208337</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45941.688780208337</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45941.688780208337</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45941.688780208337</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45941.688780208337</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45941.688780208337</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45941.688780208337</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45941.688780208337</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45941.688780208337</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45941.688780208337</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45941.688780208337</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45941.688780208337</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45941.688780208337</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45941.688780208337</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45941.688780208337</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45941.688780208337</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45941.688780208337</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45941.688780208337</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45941.688780208337</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45941.688780208337</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45941.688780208337</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45941.688780208337</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45941.688780208337</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45941.688780208337</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45941.688780208337</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45941.688780208337</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45941.688780208337</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45941.688780208337</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45941.688780208337</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45941.688780208337</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45941.688780208337</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45941.688780208337</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45941.688780208337</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45941.688780208337</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45941.688780208337</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45941.688780208337</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45941.688780208337</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45941.688780208337</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45941.688780208337</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45941.688780208337</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45941.688780208337</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45941.688780208337</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45941.688780208337</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45941.688780208337</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45941.688780208337</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45941.688780208337</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45941.688780208337</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45941.688780208337</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45941.688780208337</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45941.688780208337</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45941.688780208337</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45941.688780208337</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45941.688780208337</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45941.688780208337</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45941.688780208337</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45941.688780208337</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45941.688780208337</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45941.688780208337</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45941.688780208337</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45941.688780208337</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45941.688780208337</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45941.688780208337</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45941.688780208337</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45941.688780208337</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45941.688780208337</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45941.688780208337</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45941.688780208337</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45941.688780208337</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45941.688780208337</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45941.688780208337</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45941.688780208337</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45941.688780208337</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45941.688780208337</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45941.688780208337</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45941.688780208337</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45941.688780208337</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45941.688780208337</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45941.688780208337</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45941.688780208337</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45941.688780208337</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45941.688780208337</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45941.688780208337</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45941.688780208337</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45941.688780208337</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45941.688780208337</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45941.688780208337</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45941.688780208337</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45941.688780208337</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45941.688780208337</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45941.688780208337</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45941.688780208337</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45941.688780208337</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45941.688780208337</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45941.688780208337</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45941.688780208337</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45941.688780208337</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45941.688780208337</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45941.688780208337</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45941.688780208337</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45941.688780208337</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45941.688780208337</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45941.688780208337</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45941.688780208337</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45941.688780208337</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45941.688780208337</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45941.688780208337</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45941.688780208337</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45941.688780208337</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45941.688780208337</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45941.688780208337</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45941.688780208337</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45941.688780208337</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45941.688780208337</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45941.688780208337</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45941.688780208337</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45941.688780208337</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45941.688780208337</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45941.688780208337</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45941.688780208337</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45941.688780208337</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45941.688780208337</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45941.688780208337</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45941.688780208337</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45941.688780208337</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45941.688780208337</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45941.688780208337</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45941.688780208337</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45941.688780208337</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45941.688780208337</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45941.688780208337</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45941.688780208337</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45941.688780208337</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45941.688780208337</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45941.688780208337</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45941.688780208337</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45941.688780208337</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45941.688780208337</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45941.688780208337</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45941.688780208337</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45941.688780208337</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45941.688780208337</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45941.688780208337</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45941.688780208337</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45941.688780208337</v>
      </c>
      <c r="H425" s="128"/>
      <c r="I425" s="124" t="str">
        <f>IFERROR(VLOOKUP(D425,DB!A:F,6,0),"")</f>
        <v/>
      </c>
      <c r="J425" s="124" t="str">
        <f>IFERROR(VLOOKUP(D425,DB!A:G,7,0),"")</f>
        <v/>
      </c>
      <c r="K425" s="130"/>
      <c r="L425" s="126" t="str">
        <f>IFERROR(VLOOKUP(D425,DB!A:I,9,0),"")</f>
        <v/>
      </c>
    </row>
    <row r="426" spans="1:12" ht="15" customHeight="1">
      <c r="A426" s="124"/>
      <c r="B426" s="124" t="str">
        <f>IFERROR(VLOOKUP(D426,DB!A:K,11,0),"")</f>
        <v/>
      </c>
      <c r="C426" s="125"/>
      <c r="D426" s="126"/>
      <c r="E426" s="127"/>
      <c r="F426" s="128"/>
      <c r="G426" s="129">
        <f ca="1">IFERROR(NOW()-F426,"")</f>
        <v>45941.688780208337</v>
      </c>
      <c r="H426" s="128"/>
      <c r="I426" s="124" t="str">
        <f>IFERROR(VLOOKUP(D426,DB!A:F,6,0),"")</f>
        <v/>
      </c>
      <c r="J426" s="124" t="str">
        <f>IFERROR(VLOOKUP(D426,DB!A:G,7,0),"")</f>
        <v/>
      </c>
      <c r="K426" s="130"/>
      <c r="L426" s="126" t="str">
        <f>IFERROR(VLOOKUP(D426,DB!A:I,9,0),"")</f>
        <v/>
      </c>
    </row>
    <row r="427" spans="1:12" ht="15" customHeight="1">
      <c r="A427" s="124"/>
      <c r="B427" s="124" t="str">
        <f>IFERROR(VLOOKUP(D427,DB!A:K,11,0),"")</f>
        <v/>
      </c>
      <c r="C427" s="125"/>
      <c r="D427" s="126"/>
      <c r="E427" s="127"/>
      <c r="F427" s="128"/>
      <c r="G427" s="129">
        <f ca="1">IFERROR(NOW()-F427,"")</f>
        <v>45941.688780208337</v>
      </c>
      <c r="H427" s="128"/>
      <c r="I427" s="124" t="str">
        <f>IFERROR(VLOOKUP(D427,DB!A:F,6,0),"")</f>
        <v/>
      </c>
      <c r="J427" s="124" t="str">
        <f>IFERROR(VLOOKUP(D427,DB!A:G,7,0),"")</f>
        <v/>
      </c>
      <c r="K427" s="130"/>
      <c r="L427" s="126" t="str">
        <f>IFERROR(VLOOKUP(D427,DB!A:I,9,0),"")</f>
        <v/>
      </c>
    </row>
    <row r="428" spans="1:12" ht="15" customHeight="1">
      <c r="A428" s="131"/>
      <c r="B428" s="131" t="str">
        <f>IFERROR(VLOOKUP(D428,DB!A:K,11,0),"")</f>
        <v/>
      </c>
      <c r="C428" s="132"/>
      <c r="D428" s="133"/>
      <c r="E428" s="134"/>
      <c r="F428" s="135"/>
      <c r="G428" s="136">
        <f ca="1">IFERROR(NOW()-F428,"")</f>
        <v>45941.688780208337</v>
      </c>
      <c r="H428" s="135"/>
      <c r="I428" s="131" t="str">
        <f>IFERROR(VLOOKUP(D428,DB!A:F,6,0),"")</f>
        <v/>
      </c>
      <c r="J428" s="131" t="str">
        <f>IFERROR(VLOOKUP(D428,DB!A:G,7,0),"")</f>
        <v/>
      </c>
      <c r="K428" s="137"/>
      <c r="L428" s="133" t="str">
        <f>IFERROR(VLOOKUP(D428,DB!A:I,9,0),"")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K8" sqref="K8"/>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60" t="s">
        <v>38953</v>
      </c>
      <c r="B1" s="160" t="s">
        <v>38954</v>
      </c>
      <c r="C1" s="160" t="s">
        <v>38955</v>
      </c>
      <c r="D1" s="160" t="s">
        <v>144</v>
      </c>
      <c r="E1" s="160" t="s">
        <v>38956</v>
      </c>
      <c r="F1" s="161" t="s">
        <v>38957</v>
      </c>
      <c r="G1" s="162" t="s">
        <v>38958</v>
      </c>
      <c r="H1" s="161" t="s">
        <v>38959</v>
      </c>
      <c r="I1" s="160" t="s">
        <v>38960</v>
      </c>
      <c r="J1" s="160" t="s">
        <v>38961</v>
      </c>
      <c r="K1" s="160" t="s">
        <v>38962</v>
      </c>
      <c r="L1" s="160" t="s">
        <v>8</v>
      </c>
      <c r="M1" s="97"/>
    </row>
    <row r="2" spans="1:13" ht="15">
      <c r="A2" s="37" t="s">
        <v>39062</v>
      </c>
      <c r="B2" s="37" t="str">
        <f>IFERROR(VLOOKUP(D2,DB!A:K,11,0),"")</f>
        <v>R5</v>
      </c>
      <c r="C2" s="37">
        <v>3</v>
      </c>
      <c r="D2" s="123" t="s">
        <v>36000</v>
      </c>
      <c r="E2" s="37" t="s">
        <v>38964</v>
      </c>
      <c r="F2" s="38">
        <v>45891.832060185188</v>
      </c>
      <c r="G2" s="155">
        <f ca="1">IFERROR(NOW()-F2,"")</f>
        <v>49.856720023148227</v>
      </c>
      <c r="H2" s="38">
        <v>45891.790393518517</v>
      </c>
      <c r="I2" s="37" t="str">
        <f>IFERROR(VLOOKUP(D2,DB!A:F,6,0),"")</f>
        <v>Generator-SG</v>
      </c>
      <c r="J2" s="37" t="str">
        <f>IFERROR(VLOOKUP(D2,DB!A:G,7,0),"")</f>
        <v>Vandalized</v>
      </c>
      <c r="K2" s="37" t="s">
        <v>39063</v>
      </c>
      <c r="L2" s="37" t="str">
        <f>IFERROR(VLOOKUP(D2,DB!A:I,9,0),"")</f>
        <v>Latis</v>
      </c>
      <c r="M2" s="122"/>
    </row>
    <row r="3" spans="1:13" ht="30.75">
      <c r="A3" s="37" t="s">
        <v>39064</v>
      </c>
      <c r="B3" s="37" t="str">
        <f>IFERROR(VLOOKUP(D3,DB!A:K,11,0),"")</f>
        <v>R5</v>
      </c>
      <c r="C3" s="37">
        <v>1</v>
      </c>
      <c r="D3" s="37" t="s">
        <v>31295</v>
      </c>
      <c r="E3" s="37" t="s">
        <v>38969</v>
      </c>
      <c r="F3" s="38">
        <v>45926.188877314817</v>
      </c>
      <c r="G3" s="155">
        <f t="shared" ref="G3" ca="1" si="0">IFERROR(NOW()-F3,"")</f>
        <v>15.499902893519902</v>
      </c>
      <c r="H3" s="38">
        <v>45926.158159722225</v>
      </c>
      <c r="I3" s="37" t="str">
        <f>IFERROR(VLOOKUP(D3,DB!A:F,6,0),"")</f>
        <v>SCECO</v>
      </c>
      <c r="J3" s="37" t="str">
        <f>IFERROR(VLOOKUP(D3,DB!A:G,7,0),"")</f>
        <v>Good</v>
      </c>
      <c r="K3" s="37" t="s">
        <v>39065</v>
      </c>
      <c r="L3" s="37" t="str">
        <f>IFERROR(VLOOKUP(D3,DB!A:I,9,0),"")</f>
        <v>Latis</v>
      </c>
      <c r="M3" s="122"/>
    </row>
    <row r="4" spans="1:13" ht="15">
      <c r="A4" s="37"/>
      <c r="B4" s="37" t="str">
        <f>IFERROR(VLOOKUP(D4,DB!A:K,11,0),"")</f>
        <v/>
      </c>
      <c r="C4" s="37"/>
      <c r="D4" s="37"/>
      <c r="E4" s="37"/>
      <c r="F4" s="38"/>
      <c r="G4" s="39">
        <f t="shared" ref="G4:G29" ca="1" si="1">IFERROR(NOW()-F4,"")</f>
        <v>45941.688780208337</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45941.688780208337</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45941.688780208337</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45941.688780208337</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45941.688780208337</v>
      </c>
      <c r="H8" s="38"/>
      <c r="I8" s="37" t="str">
        <f>IFERROR(VLOOKUP(D8,DB!A:F,6,0),"")</f>
        <v/>
      </c>
      <c r="J8" s="37" t="str">
        <f>IFERROR(VLOOKUP(D8,DB!A:G,7,0),"")</f>
        <v/>
      </c>
      <c r="K8" s="37"/>
      <c r="L8" s="37" t="str">
        <f>IFERROR(VLOOKUP(D8,DB!A:I,9,0),"")</f>
        <v/>
      </c>
    </row>
    <row r="9" spans="1:13" ht="15">
      <c r="A9" s="81"/>
      <c r="B9" s="81" t="str">
        <f>IFERROR(VLOOKUP(D9,DB!A:K,11,0),"")</f>
        <v/>
      </c>
      <c r="C9" s="81"/>
      <c r="D9" s="81"/>
      <c r="E9" s="81"/>
      <c r="F9" s="120"/>
      <c r="G9" s="121">
        <f t="shared" ca="1" si="1"/>
        <v>45941.688780208337</v>
      </c>
      <c r="H9" s="120"/>
      <c r="I9" s="81" t="str">
        <f>IFERROR(VLOOKUP(D9,DB!A:F,6,0),"")</f>
        <v/>
      </c>
      <c r="J9" s="81" t="str">
        <f>IFERROR(VLOOKUP(D9,DB!A:G,7,0),"")</f>
        <v/>
      </c>
      <c r="K9" s="81"/>
      <c r="L9" s="81" t="str">
        <f>IFERROR(VLOOKUP(D9,DB!A:I,9,0),"")</f>
        <v/>
      </c>
    </row>
    <row r="10" spans="1:13" ht="15">
      <c r="A10" s="37"/>
      <c r="B10" s="37" t="str">
        <f>IFERROR(VLOOKUP(D10,DB!A:K,11,0),"")</f>
        <v/>
      </c>
      <c r="C10" s="37"/>
      <c r="D10" s="37"/>
      <c r="E10" s="37"/>
      <c r="F10" s="38"/>
      <c r="G10" s="39">
        <f t="shared" ca="1" si="1"/>
        <v>45941.688780208337</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45941.688780208337</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45941.688780208337</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45941.688780208337</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45941.688780208337</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45941.688780208337</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45941.688780208337</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45941.688780208337</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45941.688780208337</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45941.688780208337</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45941.688780208337</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45941.688780208337</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45941.688780208337</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45941.688780208337</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45941.688780208337</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45941.688780208337</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45941.688780208337</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45941.688780208337</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45941.688780208337</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45941.688780208337</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2">IFERROR(NOW()-F30,"")</f>
        <v>45941.688780208337</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45941.688780208337</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45941.688780208337</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45941.688780208337</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45941.688780208337</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45941.688780208337</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45941.688780208337</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45941.688780208337</v>
      </c>
      <c r="H37" s="38"/>
      <c r="I37" s="37" t="str">
        <f>IFERROR(VLOOKUP(D37,DB!A:F,6,0),"")</f>
        <v/>
      </c>
      <c r="J37" s="37" t="str">
        <f>IFERROR(VLOOKUP(D37,DB!A:G,7,0),"")</f>
        <v/>
      </c>
      <c r="K37" s="37"/>
      <c r="L37" s="37" t="str">
        <f>IFERROR(VLOOKUP(D37,DB!A:I,9,0),"")</f>
        <v/>
      </c>
    </row>
    <row r="38" spans="1:12" ht="15">
      <c r="A38" s="81"/>
      <c r="B38" s="81" t="str">
        <f>IFERROR(VLOOKUP(D38,DB!A:K,11,0),"")</f>
        <v/>
      </c>
      <c r="C38" s="81"/>
      <c r="D38" s="81"/>
      <c r="E38" s="81"/>
      <c r="F38" s="120"/>
      <c r="G38" s="121">
        <f t="shared" ca="1" si="2"/>
        <v>45941.688780208337</v>
      </c>
      <c r="H38" s="120"/>
      <c r="I38" s="81" t="str">
        <f>IFERROR(VLOOKUP(D38,DB!A:F,6,0),"")</f>
        <v/>
      </c>
      <c r="J38" s="81" t="str">
        <f>IFERROR(VLOOKUP(D38,DB!A:G,7,0),"")</f>
        <v/>
      </c>
      <c r="K38" s="81"/>
      <c r="L38" s="81" t="str">
        <f>IFERROR(VLOOKUP(D38,DB!A:I,9,0),"")</f>
        <v/>
      </c>
    </row>
    <row r="39" spans="1:12" ht="15">
      <c r="A39" s="37"/>
      <c r="B39" s="37" t="str">
        <f>IFERROR(VLOOKUP(D39,DB!A:K,11,0),"")</f>
        <v/>
      </c>
      <c r="C39" s="37"/>
      <c r="D39" s="37"/>
      <c r="E39" s="37"/>
      <c r="F39" s="38"/>
      <c r="G39" s="39">
        <f t="shared" ca="1" si="2"/>
        <v>45941.688780208337</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45941.688780208337</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45941.688780208337</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45941.688780208337</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45941.688780208337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45941.688780208337</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45941.688780208337</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45941.688780208337</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45941.688780208337</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45941.688780208337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45941.688780208337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45941.688780208337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45941.688780208337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45941.688780208337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45941.688780208337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45941.688780208337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45941.688780208337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45941.688780208337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45941.688780208337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45941.688780208337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45941.688780208337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45941.688780208337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45941.688780208337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3">IFERROR(NOW()-F62,"")</f>
        <v>45941.688780208337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45941.688780208337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45941.688780208337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45941.688780208337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45941.688780208337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45941.688780208337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45941.688780208337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45941.688780208337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45941.688780208337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45941.688780208337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45941.688780208337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45941.688780208337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45941.688780208337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45941.688780208337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45941.688780208337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45941.688780208337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45941.688780208337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45941.688780208337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45941.688780208337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45941.688780208337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45941.688780208337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45941.688780208337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45941.688780208337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45941.688780208337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45941.688780208337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45941.688780208337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45941.688780208337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45941.688780208337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45941.688780208337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45941.688780208337</v>
      </c>
      <c r="H91" s="38"/>
      <c r="I91" s="37" t="str">
        <f>IFERROR(VLOOKUP(D91,DB!A:F,6,0),"")</f>
        <v/>
      </c>
      <c r="J91" s="37" t="str">
        <f>IFERROR(VLOOKUP(D91,DB!A:G,7,0),"")</f>
        <v/>
      </c>
      <c r="K91" s="37"/>
      <c r="L91" s="37" t="str">
        <f>IFERROR(VLOOKUP(D91,DB!A:I,9,0),"")</f>
        <v/>
      </c>
    </row>
    <row r="92" spans="1:12" ht="15">
      <c r="A92" s="81"/>
      <c r="B92" s="81" t="str">
        <f>IFERROR(VLOOKUP(D92,DB!A:K,11,0),"")</f>
        <v/>
      </c>
      <c r="C92" s="81"/>
      <c r="D92" s="81"/>
      <c r="E92" s="81"/>
      <c r="F92" s="120"/>
      <c r="G92" s="121">
        <f t="shared" ca="1" si="3"/>
        <v>45941.688780208337</v>
      </c>
      <c r="H92" s="120"/>
      <c r="I92" s="81" t="str">
        <f>IFERROR(VLOOKUP(D92,DB!A:F,6,0),"")</f>
        <v/>
      </c>
      <c r="J92" s="81" t="str">
        <f>IFERROR(VLOOKUP(D92,DB!A:G,7,0),"")</f>
        <v/>
      </c>
      <c r="K92" s="81"/>
      <c r="L92" s="81" t="str">
        <f>IFERROR(VLOOKUP(D92,DB!A:I,9,0),"")</f>
        <v/>
      </c>
    </row>
    <row r="93" spans="1:12" ht="15"/>
    <row r="94" spans="1:12" ht="15"/>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62" ht="15"/>
    <row r="765" ht="15"/>
    <row r="767" ht="15"/>
    <row r="770" ht="15"/>
    <row r="778" ht="15"/>
    <row r="779" ht="15"/>
    <row r="781" ht="15"/>
    <row r="782" ht="15"/>
    <row r="786" ht="15"/>
    <row r="787" ht="15"/>
    <row r="789" ht="15"/>
    <row r="790" ht="15"/>
    <row r="791" ht="15"/>
    <row r="792" ht="15"/>
    <row r="793" ht="15"/>
    <row r="794" ht="15"/>
    <row r="795" ht="15"/>
    <row r="796"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5" ht="15"/>
    <row r="826"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3" ht="15"/>
    <row r="891" ht="15"/>
    <row r="892" ht="15"/>
    <row r="894" ht="15"/>
    <row r="895" ht="15"/>
    <row r="896" ht="15"/>
    <row r="898" ht="15"/>
    <row r="899" ht="15"/>
    <row r="903" ht="15"/>
    <row r="904" ht="15"/>
    <row r="906" ht="15"/>
    <row r="907" ht="15"/>
    <row r="909" ht="15"/>
    <row r="910" ht="15"/>
    <row r="911" ht="15"/>
    <row r="912" ht="15"/>
    <row r="913" ht="15"/>
    <row r="914" ht="15"/>
    <row r="915" ht="15"/>
    <row r="916" ht="15"/>
    <row r="917" ht="15"/>
    <row r="919" ht="15"/>
    <row r="920" ht="15"/>
    <row r="922" ht="15"/>
    <row r="923"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2" ht="15"/>
    <row r="963" ht="15"/>
    <row r="965" ht="15"/>
    <row r="966" ht="15"/>
    <row r="967" ht="15"/>
    <row r="968" ht="15"/>
    <row r="969" ht="15"/>
    <row r="970" ht="15"/>
    <row r="971" ht="15"/>
    <row r="972" ht="15"/>
    <row r="974" ht="15"/>
    <row r="975" ht="15"/>
    <row r="977" ht="15"/>
    <row r="978" ht="15"/>
    <row r="981" ht="15"/>
    <row r="982" ht="15"/>
    <row r="985" ht="15"/>
    <row r="988" ht="15"/>
    <row r="989" ht="15"/>
    <row r="991" ht="15"/>
    <row r="992" ht="15"/>
    <row r="994" ht="15"/>
    <row r="995" ht="15"/>
    <row r="997" ht="15"/>
    <row r="998" ht="15"/>
    <row r="1000" ht="15"/>
    <row r="1001" ht="15"/>
    <row r="1002" ht="15"/>
    <row r="1003" ht="15"/>
    <row r="1004" ht="15"/>
    <row r="1005" ht="15"/>
    <row r="1006" ht="15"/>
    <row r="1007" ht="15"/>
    <row r="1008" ht="15"/>
    <row r="1009" ht="15"/>
    <row r="1010" ht="15"/>
    <row r="1011" ht="15"/>
    <row r="1012" ht="15"/>
    <row r="1013" ht="15"/>
    <row r="1014" ht="15"/>
    <row r="1015" ht="15"/>
    <row r="1016" ht="15"/>
    <row r="1019" ht="15"/>
    <row r="1190" ht="15"/>
    <row r="1191" ht="15"/>
    <row r="1193" ht="15"/>
    <row r="1194" ht="15"/>
    <row r="1201" ht="15"/>
    <row r="1202" ht="15"/>
    <row r="1203" ht="15"/>
    <row r="1204" ht="15"/>
    <row r="1205" ht="15"/>
    <row r="1206" ht="15"/>
    <row r="1209" ht="15"/>
    <row r="1210" ht="15"/>
    <row r="1211" ht="15"/>
    <row r="1212" ht="15"/>
    <row r="1213" ht="15"/>
    <row r="1214" ht="15"/>
    <row r="1215" ht="15"/>
    <row r="1217" ht="15"/>
    <row r="1218" ht="15"/>
    <row r="1219" ht="15"/>
    <row r="1220" ht="15"/>
    <row r="1221" ht="15"/>
    <row r="1222" ht="15"/>
    <row r="1223" ht="15"/>
    <row r="1225"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48" ht="15"/>
    <row r="1249" ht="15"/>
    <row r="1250" ht="15"/>
    <row r="1251" ht="15"/>
    <row r="1252" ht="15"/>
    <row r="1253" ht="15"/>
    <row r="1254" ht="15"/>
    <row r="1255" ht="15"/>
    <row r="1258" ht="15"/>
    <row r="1265" ht="15"/>
    <row r="1268" ht="15"/>
    <row r="1269" ht="15"/>
    <row r="1271" ht="15"/>
    <row r="1272" ht="15"/>
    <row r="1273" ht="15"/>
    <row r="1276" ht="15"/>
    <row r="1277" ht="15"/>
    <row r="1280" ht="15"/>
    <row r="1282" ht="15"/>
    <row r="1283" ht="15"/>
    <row r="1285" ht="15"/>
    <row r="1286" ht="15"/>
    <row r="1288" ht="15"/>
    <row r="1289" ht="15"/>
    <row r="1291" ht="15"/>
    <row r="1292"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5" ht="15"/>
    <row r="1323" ht="15"/>
    <row r="1325" ht="15"/>
    <row r="1326" ht="15"/>
    <row r="1327" ht="15"/>
    <row r="1328" ht="15"/>
    <row r="1329" ht="15"/>
    <row r="1330" ht="15"/>
    <row r="1331" ht="15"/>
    <row r="1332" ht="15"/>
    <row r="1333" ht="15"/>
    <row r="1334" ht="15"/>
    <row r="1335" ht="15"/>
    <row r="1336" ht="15"/>
    <row r="1337" ht="15"/>
    <row r="1338" ht="15"/>
    <row r="1339" ht="15"/>
    <row r="1340" ht="15"/>
    <row r="1341" ht="15"/>
    <row r="1343" ht="15"/>
    <row r="1347" ht="15"/>
    <row r="1348" ht="15"/>
    <row r="1349" ht="15"/>
    <row r="1351" ht="15"/>
    <row r="1352" ht="15"/>
    <row r="1353" ht="15"/>
    <row r="1354" ht="15"/>
    <row r="1355" ht="15"/>
    <row r="1356" ht="15"/>
    <row r="1357" ht="15"/>
    <row r="1358" ht="15"/>
    <row r="1359" ht="15"/>
    <row r="1362" ht="15"/>
    <row r="1363" ht="15"/>
    <row r="1365" ht="15"/>
    <row r="1366" ht="15"/>
    <row r="1367" ht="15"/>
    <row r="1368" ht="15"/>
    <row r="1370" ht="15"/>
    <row r="1372" ht="15"/>
    <row r="1376" ht="15"/>
    <row r="1378" ht="15"/>
  </sheetData>
  <dataValidations count="2">
    <dataValidation allowBlank="1" showInputMessage="1" showErrorMessage="1" sqref="E1" xr:uid="{920C6338-E771-4DAE-8C89-92A9093EA4DE}"/>
    <dataValidation type="list" allowBlank="1" showInputMessage="1" showErrorMessage="1" sqref="E2:E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6"/>
  <sheetViews>
    <sheetView workbookViewId="0">
      <selection activeCell="K6" sqref="K6"/>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39066</v>
      </c>
      <c r="B2" s="146" t="s">
        <v>5398</v>
      </c>
      <c r="C2" s="145">
        <v>1</v>
      </c>
      <c r="D2" s="146" t="s">
        <v>34463</v>
      </c>
      <c r="E2" s="145" t="s">
        <v>39067</v>
      </c>
      <c r="F2" s="147">
        <v>45926.772847222222</v>
      </c>
      <c r="G2" s="148">
        <f ca="1">IFERROR(NOW()-F2,"-")</f>
        <v>14.915932986114058</v>
      </c>
      <c r="H2" s="149">
        <v>45927.449074074102</v>
      </c>
      <c r="I2" s="146" t="str">
        <f>IFERROR(VLOOKUP(D2,DB!A:F,6,0),"")</f>
        <v>SCECO</v>
      </c>
      <c r="J2" s="146" t="str">
        <f>IFERROR(VLOOKUP(D2,DB!A:G,7,0),"")</f>
        <v>Weak</v>
      </c>
      <c r="K2" s="145" t="s">
        <v>39068</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39069</v>
      </c>
      <c r="B3" s="146" t="str">
        <f>IFERROR(VLOOKUP(D3,DB!A:K,11,0),"")</f>
        <v>R6</v>
      </c>
      <c r="C3" s="145">
        <v>1</v>
      </c>
      <c r="D3" s="146" t="s">
        <v>34282</v>
      </c>
      <c r="E3" s="145" t="s">
        <v>38964</v>
      </c>
      <c r="F3" s="149">
        <v>45939.529062499998</v>
      </c>
      <c r="G3" s="148">
        <f ca="1">IFERROR(NOW()-F3,"-")</f>
        <v>2.1597177083385759</v>
      </c>
      <c r="H3" s="149">
        <v>45927.987534722219</v>
      </c>
      <c r="I3" s="146" t="str">
        <f>IFERROR(VLOOKUP(D3,DB!A:F,6,0),"")</f>
        <v>SCECO</v>
      </c>
      <c r="J3" s="146" t="str">
        <f>IFERROR(VLOOKUP(D3,DB!A:G,7,0),"")</f>
        <v>Vandalized</v>
      </c>
      <c r="K3" s="145" t="s">
        <v>39070</v>
      </c>
      <c r="L3" s="146" t="str">
        <f>IFERROR(VLOOKUP(D3,DB!A:I,9,0),"")</f>
        <v>Latis</v>
      </c>
    </row>
    <row r="4" spans="1:16383" ht="31.5" customHeight="1">
      <c r="A4" s="145" t="s">
        <v>39071</v>
      </c>
      <c r="B4" s="146" t="s">
        <v>5398</v>
      </c>
      <c r="C4" s="145">
        <v>1</v>
      </c>
      <c r="D4" s="146" t="s">
        <v>32861</v>
      </c>
      <c r="E4" s="145" t="s">
        <v>39067</v>
      </c>
      <c r="F4" s="147">
        <v>45933.880972222221</v>
      </c>
      <c r="G4" s="148">
        <f ca="1">IFERROR(NOW()-F4,"-")</f>
        <v>7.8078079861152219</v>
      </c>
      <c r="H4" s="149">
        <v>45929.455266203702</v>
      </c>
      <c r="I4" s="146" t="str">
        <f>IFERROR(VLOOKUP(D4,DB!A:F,6,0),"")</f>
        <v>SCECO</v>
      </c>
      <c r="J4" s="146" t="str">
        <f>IFERROR(VLOOKUP(D4,DB!A:G,7,0),"")</f>
        <v>In progress</v>
      </c>
      <c r="K4" s="145" t="s">
        <v>39072</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39073</v>
      </c>
      <c r="B5" s="146" t="s">
        <v>5398</v>
      </c>
      <c r="C5" s="145">
        <v>1</v>
      </c>
      <c r="D5" s="146" t="s">
        <v>33408</v>
      </c>
      <c r="E5" s="145" t="s">
        <v>38964</v>
      </c>
      <c r="F5" s="147">
        <v>45941.023958333331</v>
      </c>
      <c r="G5" s="148">
        <f ca="1">IFERROR(NOW()-F5,"-")</f>
        <v>0.66482187500514556</v>
      </c>
      <c r="H5" s="149">
        <v>45934.470231481479</v>
      </c>
      <c r="I5" s="146" t="str">
        <f>IFERROR(VLOOKUP(D5,DB!A:F,6,0),"")</f>
        <v>SCECO</v>
      </c>
      <c r="J5" s="146" t="str">
        <f>IFERROR(VLOOKUP(D5,DB!A:G,7,0),"")</f>
        <v>Dead</v>
      </c>
      <c r="K5" s="145" t="s">
        <v>39072</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07" t="s">
        <v>39074</v>
      </c>
      <c r="B6" s="106" t="str">
        <f>IFERROR(VLOOKUP(D6,DB!A:K,11,0),"")</f>
        <v>R6</v>
      </c>
      <c r="C6" s="108">
        <v>2</v>
      </c>
      <c r="D6" s="106" t="s">
        <v>32656</v>
      </c>
      <c r="E6" s="153" t="s">
        <v>38964</v>
      </c>
      <c r="F6" s="110"/>
      <c r="G6" s="78">
        <f ca="1">IFERROR(NOW()-F6,"-")</f>
        <v>45941.688780208337</v>
      </c>
      <c r="H6" s="110">
        <v>45941.623611111114</v>
      </c>
      <c r="I6" s="106" t="str">
        <f>IFERROR(VLOOKUP(D6,DB!A:F,6,0),"")</f>
        <v>Generator-DG</v>
      </c>
      <c r="J6" s="105" t="str">
        <f>IFERROR(VLOOKUP(D6,DB!A:G,7,0),"")</f>
        <v>Vandalized</v>
      </c>
      <c r="K6" s="111" t="s">
        <v>39075</v>
      </c>
      <c r="L6" s="112" t="str">
        <f>IFERROR(VLOOKUP(D6,DB!A:I,9,0),"")</f>
        <v>Latis</v>
      </c>
    </row>
    <row r="7" spans="1:16383" ht="31.5" customHeight="1">
      <c r="A7" s="107"/>
      <c r="B7" s="106" t="str">
        <f>IFERROR(VLOOKUP(D7,DB!A:K,11,0),"")</f>
        <v/>
      </c>
      <c r="C7" s="108"/>
      <c r="D7" s="106"/>
      <c r="E7" s="109"/>
      <c r="F7" s="110"/>
      <c r="G7" s="78">
        <f ca="1">IFERROR(NOW()-F7,"-")</f>
        <v>45941.688780208337</v>
      </c>
      <c r="H7" s="110"/>
      <c r="I7" s="106" t="str">
        <f>IFERROR(VLOOKUP(D7,DB!A:F,6,0),"")</f>
        <v/>
      </c>
      <c r="J7" s="105" t="str">
        <f>IFERROR(VLOOKUP(D7,DB!A:G,7,0),"")</f>
        <v/>
      </c>
      <c r="K7" s="111"/>
      <c r="L7" s="112" t="str">
        <f>IFERROR(VLOOKUP(D7,DB!A:I,9,0),"")</f>
        <v/>
      </c>
    </row>
    <row r="8" spans="1:16383" ht="31.5" customHeight="1">
      <c r="A8" s="107"/>
      <c r="B8" s="106" t="str">
        <f>IFERROR(VLOOKUP(D8,DB!A:K,11,0),"")</f>
        <v/>
      </c>
      <c r="C8" s="108"/>
      <c r="D8" s="106"/>
      <c r="E8" s="109"/>
      <c r="F8" s="110"/>
      <c r="G8" s="78">
        <f ca="1">IFERROR(NOW()-F8,"-")</f>
        <v>45941.688780208337</v>
      </c>
      <c r="H8" s="110"/>
      <c r="I8" s="106" t="str">
        <f>IFERROR(VLOOKUP(D8,DB!A:F,6,0),"")</f>
        <v/>
      </c>
      <c r="J8" s="105" t="str">
        <f>IFERROR(VLOOKUP(D8,DB!A:G,7,0),"")</f>
        <v/>
      </c>
      <c r="K8" s="111"/>
      <c r="L8" s="112" t="str">
        <f>IFERROR(VLOOKUP(D8,DB!A:I,9,0),"")</f>
        <v/>
      </c>
    </row>
    <row r="9" spans="1:16383" ht="31.5" customHeight="1">
      <c r="A9" s="107"/>
      <c r="B9" s="106" t="str">
        <f>IFERROR(VLOOKUP(D9,DB!A:K,11,0),"")</f>
        <v/>
      </c>
      <c r="C9" s="108"/>
      <c r="D9" s="106"/>
      <c r="E9" s="109"/>
      <c r="F9" s="110"/>
      <c r="G9" s="78">
        <f ca="1">IFERROR(NOW()-F9,"-")</f>
        <v>45941.688780208337</v>
      </c>
      <c r="H9" s="110"/>
      <c r="I9" s="106" t="str">
        <f>IFERROR(VLOOKUP(D9,DB!A:F,6,0),"")</f>
        <v/>
      </c>
      <c r="J9" s="105" t="str">
        <f>IFERROR(VLOOKUP(D9,DB!A:G,7,0),"")</f>
        <v/>
      </c>
      <c r="K9" s="111"/>
      <c r="L9" s="112" t="str">
        <f>IFERROR(VLOOKUP(D9,DB!A:I,9,0),"")</f>
        <v/>
      </c>
    </row>
    <row r="10" spans="1:16383" ht="31.5" customHeight="1">
      <c r="A10" s="107"/>
      <c r="B10" s="106" t="str">
        <f>IFERROR(VLOOKUP(D10,DB!A:K,11,0),"")</f>
        <v/>
      </c>
      <c r="C10" s="108"/>
      <c r="D10" s="106"/>
      <c r="E10" s="109"/>
      <c r="F10" s="110"/>
      <c r="G10" s="78">
        <f ca="1">IFERROR(NOW()-F10,"-")</f>
        <v>45941.688780208337</v>
      </c>
      <c r="H10" s="110"/>
      <c r="I10" s="106" t="str">
        <f>IFERROR(VLOOKUP(D10,DB!A:F,6,0),"")</f>
        <v/>
      </c>
      <c r="J10" s="105" t="str">
        <f>IFERROR(VLOOKUP(D10,DB!A:G,7,0),"")</f>
        <v/>
      </c>
      <c r="K10" s="111"/>
      <c r="L10" s="112" t="str">
        <f>IFERROR(VLOOKUP(D10,DB!A:I,9,0),"")</f>
        <v/>
      </c>
    </row>
    <row r="11" spans="1:16383" ht="31.5" customHeight="1">
      <c r="A11" s="107"/>
      <c r="B11" s="106" t="str">
        <f>IFERROR(VLOOKUP(D11,DB!A:K,11,0),"")</f>
        <v/>
      </c>
      <c r="C11" s="108"/>
      <c r="D11" s="165"/>
      <c r="E11" s="109"/>
      <c r="F11" s="110"/>
      <c r="G11" s="78">
        <f ca="1">IFERROR(NOW()-F11,"-")</f>
        <v>45941.688780208337</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06"/>
      <c r="E12" s="109"/>
      <c r="F12" s="110"/>
      <c r="G12" s="78">
        <f ca="1">IFERROR(NOW()-F12,"-")</f>
        <v>45941.688780208337</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45941.688780208337</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45941.688780208337</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45941.688780208337</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45941.688780208337</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45941.688780208337</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45941.688780208337</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45941.688780208337</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45941.688780208337</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45941.688780208337</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45941.688780208337</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45941.688780208337</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45941.688780208337</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45941.688780208337</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45941.688780208337</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45941.688780208337</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45941.688780208337</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45941.688780208337</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45941.688780208337</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45941.688780208337</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45941.688780208337</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45941.688780208337</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45941.688780208337</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45941.688780208337</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45941.688780208337</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45941.688780208337</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45941.688780208337</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45941.688780208337</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45941.688780208337</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45941.688780208337</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45941.688780208337</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45941.688780208337</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45941.688780208337</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45941.688780208337</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45941.688780208337</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45941.688780208337</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45941.688780208337</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45941.688780208337</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45941.688780208337</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45941.688780208337</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45941.688780208337</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45941.688780208337</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45941.688780208337</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45941.688780208337</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45941.688780208337</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45941.688780208337</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45941.688780208337</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45941.688780208337</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45941.688780208337</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45941.688780208337</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45941.688780208337</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45941.688780208337</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45941.688780208337</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45941.688780208337</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45941.688780208337</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45941.688780208337</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45941.688780208337</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45941.688780208337</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45941.688780208337</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45941.688780208337</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45941.688780208337</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45941.688780208337</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45941.688780208337</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45941.688780208337</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45941.688780208337</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45941.688780208337</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45941.688780208337</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45941.688780208337</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45941.688780208337</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45941.688780208337</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45941.688780208337</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45941.688780208337</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45941.688780208337</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45941.688780208337</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45941.688780208337</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45941.688780208337</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45941.688780208337</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45941.688780208337</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45941.688780208337</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45941.688780208337</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45941.688780208337</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45941.688780208337</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45941.688780208337</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45941.688780208337</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45941.688780208337</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45941.688780208337</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45941.688780208337</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45941.688780208337</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45941.688780208337</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45941.688780208337</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45941.688780208337</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45941.688780208337</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45941.688780208337</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45941.688780208337</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45941.688780208337</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45941.688780208337</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45941.688780208337</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45941.688780208337</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45941.688780208337</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45941.688780208337</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45941.688780208337</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45941.688780208337</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45941.688780208337</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45941.688780208337</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45941.688780208337</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45941.688780208337</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45941.688780208337</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45941.688780208337</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45941.688780208337</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45941.688780208337</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45941.688780208337</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45941.688780208337</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45941.688780208337</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45941.688780208337</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45941.688780208337</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45941.688780208337</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45941.688780208337</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45941.688780208337</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45941.688780208337</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45941.688780208337</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45941.688780208337</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45941.688780208337</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45941.688780208337</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45941.688780208337</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45941.688780208337</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45941.688780208337</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45941.688780208337</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45941.688780208337</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45941.688780208337</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45941.688780208337</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45941.688780208337</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45941.688780208337</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45941.688780208337</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45941.688780208337</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45941.688780208337</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45941.688780208337</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45941.688780208337</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45941.688780208337</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45941.688780208337</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45941.688780208337</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45941.688780208337</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45941.688780208337</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45941.688780208337</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45941.688780208337</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45941.688780208337</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45941.688780208337</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45941.688780208337</v>
      </c>
      <c r="H158" s="110"/>
      <c r="I158" s="106" t="str">
        <f>IFERROR(VLOOKUP(D158,DB!A:F,6,0),"")</f>
        <v/>
      </c>
      <c r="J158" s="105" t="str">
        <f>IFERROR(VLOOKUP(D158,DB!A:G,7,0),"")</f>
        <v/>
      </c>
      <c r="K158" s="111"/>
      <c r="L158" s="112" t="str">
        <f>IFERROR(VLOOKUP(D158,DB!A:I,9,0),"")</f>
        <v/>
      </c>
    </row>
    <row r="159" spans="1:12" ht="31.5" customHeight="1">
      <c r="A159" s="107"/>
      <c r="B159" s="106" t="str">
        <f>IFERROR(VLOOKUP(D159,DB!A:K,11,0),"")</f>
        <v/>
      </c>
      <c r="C159" s="108"/>
      <c r="D159" s="106"/>
      <c r="E159" s="109"/>
      <c r="F159" s="110"/>
      <c r="G159" s="78">
        <f ca="1">IFERROR(NOW()-F159,"-")</f>
        <v>45941.688780208337</v>
      </c>
      <c r="H159" s="110"/>
      <c r="I159" s="106" t="str">
        <f>IFERROR(VLOOKUP(D159,DB!A:F,6,0),"")</f>
        <v/>
      </c>
      <c r="J159" s="105" t="str">
        <f>IFERROR(VLOOKUP(D159,DB!A:G,7,0),"")</f>
        <v/>
      </c>
      <c r="K159" s="111"/>
      <c r="L159" s="112" t="str">
        <f>IFERROR(VLOOKUP(D159,DB!A:I,9,0),"")</f>
        <v/>
      </c>
    </row>
    <row r="160" spans="1:12" ht="31.5" customHeight="1">
      <c r="A160" s="107"/>
      <c r="B160" s="106" t="str">
        <f>IFERROR(VLOOKUP(D160,DB!A:K,11,0),"")</f>
        <v/>
      </c>
      <c r="C160" s="108"/>
      <c r="D160" s="106"/>
      <c r="E160" s="109"/>
      <c r="F160" s="110"/>
      <c r="G160" s="78">
        <f ca="1">IFERROR(NOW()-F160,"-")</f>
        <v>45941.688780208337</v>
      </c>
      <c r="H160" s="110"/>
      <c r="I160" s="106" t="str">
        <f>IFERROR(VLOOKUP(D160,DB!A:F,6,0),"")</f>
        <v/>
      </c>
      <c r="J160" s="105" t="str">
        <f>IFERROR(VLOOKUP(D160,DB!A:G,7,0),"")</f>
        <v/>
      </c>
      <c r="K160" s="111"/>
      <c r="L160" s="112" t="str">
        <f>IFERROR(VLOOKUP(D160,DB!A:I,9,0),"")</f>
        <v/>
      </c>
    </row>
    <row r="161" spans="1:12" ht="31.5" customHeight="1">
      <c r="A161" s="107"/>
      <c r="B161" s="106" t="str">
        <f>IFERROR(VLOOKUP(D161,DB!A:K,11,0),"")</f>
        <v/>
      </c>
      <c r="C161" s="108"/>
      <c r="D161" s="106"/>
      <c r="E161" s="109"/>
      <c r="F161" s="110"/>
      <c r="G161" s="78">
        <f ca="1">IFERROR(NOW()-F161,"-")</f>
        <v>45941.688780208337</v>
      </c>
      <c r="H161" s="110"/>
      <c r="I161" s="106" t="str">
        <f>IFERROR(VLOOKUP(D161,DB!A:F,6,0),"")</f>
        <v/>
      </c>
      <c r="J161" s="105" t="str">
        <f>IFERROR(VLOOKUP(D161,DB!A:G,7,0),"")</f>
        <v/>
      </c>
      <c r="K161" s="111"/>
      <c r="L161" s="112" t="str">
        <f>IFERROR(VLOOKUP(D161,DB!A:I,9,0),"")</f>
        <v/>
      </c>
    </row>
    <row r="162" spans="1:12" ht="31.5" customHeight="1">
      <c r="A162" s="107"/>
      <c r="B162" s="106" t="str">
        <f>IFERROR(VLOOKUP(D162,DB!A:K,11,0),"")</f>
        <v/>
      </c>
      <c r="C162" s="108"/>
      <c r="D162" s="106"/>
      <c r="E162" s="109"/>
      <c r="F162" s="110"/>
      <c r="G162" s="78">
        <f ca="1">IFERROR(NOW()-F162,"-")</f>
        <v>45941.688780208337</v>
      </c>
      <c r="H162" s="110"/>
      <c r="I162" s="106" t="str">
        <f>IFERROR(VLOOKUP(D162,DB!A:F,6,0),"")</f>
        <v/>
      </c>
      <c r="J162" s="105" t="str">
        <f>IFERROR(VLOOKUP(D162,DB!A:G,7,0),"")</f>
        <v/>
      </c>
      <c r="K162" s="111"/>
      <c r="L162" s="112" t="str">
        <f>IFERROR(VLOOKUP(D162,DB!A:I,9,0),"")</f>
        <v/>
      </c>
    </row>
    <row r="163" spans="1:12" ht="31.5" customHeight="1">
      <c r="A163" s="107"/>
      <c r="B163" s="106" t="str">
        <f>IFERROR(VLOOKUP(D163,DB!A:K,11,0),"")</f>
        <v/>
      </c>
      <c r="C163" s="108"/>
      <c r="D163" s="106"/>
      <c r="E163" s="109"/>
      <c r="F163" s="110"/>
      <c r="G163" s="78">
        <f ca="1">IFERROR(NOW()-F163,"-")</f>
        <v>45941.688780208337</v>
      </c>
      <c r="H163" s="110"/>
      <c r="I163" s="106" t="str">
        <f>IFERROR(VLOOKUP(D163,DB!A:F,6,0),"")</f>
        <v/>
      </c>
      <c r="J163" s="105" t="str">
        <f>IFERROR(VLOOKUP(D163,DB!A:G,7,0),"")</f>
        <v/>
      </c>
      <c r="K163" s="111"/>
      <c r="L163" s="112" t="str">
        <f>IFERROR(VLOOKUP(D163,DB!A:I,9,0),"")</f>
        <v/>
      </c>
    </row>
    <row r="164" spans="1:12" ht="31.5" customHeight="1">
      <c r="A164" s="107"/>
      <c r="B164" s="106" t="str">
        <f>IFERROR(VLOOKUP(D164,DB!A:K,11,0),"")</f>
        <v/>
      </c>
      <c r="C164" s="108"/>
      <c r="D164" s="106"/>
      <c r="E164" s="109"/>
      <c r="F164" s="110"/>
      <c r="G164" s="78">
        <f ca="1">IFERROR(NOW()-F164,"-")</f>
        <v>45941.688780208337</v>
      </c>
      <c r="H164" s="110"/>
      <c r="I164" s="106" t="str">
        <f>IFERROR(VLOOKUP(D164,DB!A:F,6,0),"")</f>
        <v/>
      </c>
      <c r="J164" s="105" t="str">
        <f>IFERROR(VLOOKUP(D164,DB!A:G,7,0),"")</f>
        <v/>
      </c>
      <c r="K164" s="111"/>
      <c r="L164" s="112" t="str">
        <f>IFERROR(VLOOKUP(D164,DB!A:I,9,0),"")</f>
        <v/>
      </c>
    </row>
    <row r="165" spans="1:12" ht="31.5" customHeight="1">
      <c r="A165" s="107"/>
      <c r="B165" s="106" t="str">
        <f>IFERROR(VLOOKUP(D165,DB!A:K,11,0),"")</f>
        <v/>
      </c>
      <c r="C165" s="108"/>
      <c r="D165" s="106"/>
      <c r="E165" s="109"/>
      <c r="F165" s="110"/>
      <c r="G165" s="78">
        <f ca="1">IFERROR(NOW()-F165,"-")</f>
        <v>45941.688780208337</v>
      </c>
      <c r="H165" s="110"/>
      <c r="I165" s="106" t="str">
        <f>IFERROR(VLOOKUP(D165,DB!A:F,6,0),"")</f>
        <v/>
      </c>
      <c r="J165" s="105" t="str">
        <f>IFERROR(VLOOKUP(D165,DB!A:G,7,0),"")</f>
        <v/>
      </c>
      <c r="K165" s="111"/>
      <c r="L165" s="112" t="str">
        <f>IFERROR(VLOOKUP(D165,DB!A:I,9,0),"")</f>
        <v/>
      </c>
    </row>
    <row r="166" spans="1:12" ht="31.5" customHeight="1">
      <c r="A166" s="107"/>
      <c r="B166" s="106" t="str">
        <f>IFERROR(VLOOKUP(D166,DB!A:K,11,0),"")</f>
        <v/>
      </c>
      <c r="C166" s="108"/>
      <c r="D166" s="106"/>
      <c r="E166" s="109"/>
      <c r="F166" s="110"/>
      <c r="G166" s="78">
        <f ca="1">IFERROR(NOW()-F166,"-")</f>
        <v>45941.688780208337</v>
      </c>
      <c r="H166" s="110"/>
      <c r="I166" s="106" t="str">
        <f>IFERROR(VLOOKUP(D166,DB!A:F,6,0),"")</f>
        <v/>
      </c>
      <c r="J166" s="105" t="str">
        <f>IFERROR(VLOOKUP(D166,DB!A:G,7,0),"")</f>
        <v/>
      </c>
      <c r="K166" s="111"/>
      <c r="L166" s="112" t="str">
        <f>IFERROR(VLOOKUP(D166,DB!A:I,9,0),"")</f>
        <v/>
      </c>
    </row>
  </sheetData>
  <dataValidations count="2">
    <dataValidation allowBlank="1" showInputMessage="1" showErrorMessage="1" sqref="E1" xr:uid="{380493DB-286A-4683-AF55-C78F04945A49}"/>
    <dataValidation type="list" allowBlank="1" showInputMessage="1" showErrorMessage="1" sqref="E3 E5:E16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2025-10-11T13:33:53Z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