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294" documentId="13_ncr:1_{F6CB121F-512D-4AA6-A0C1-0FB36C537598}" xr6:coauthVersionLast="47" xr6:coauthVersionMax="47" xr10:uidLastSave="{74753E31-E070-4063-A924-C37FCB1A9525}"/>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I4" i="3"/>
  <c r="G5" i="2"/>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G2" i="1"/>
  <c r="I2" i="1"/>
  <c r="J2" i="1"/>
  <c r="L2" i="1"/>
  <c r="I3" i="1"/>
  <c r="I4" i="1"/>
  <c r="I5" i="1"/>
  <c r="I6" i="1"/>
  <c r="I7" i="1"/>
  <c r="I8" i="1"/>
  <c r="I9" i="1"/>
  <c r="I10" i="1"/>
  <c r="I11"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alcChain>
</file>

<file path=xl/sharedStrings.xml><?xml version="1.0" encoding="utf-8"?>
<sst xmlns="http://schemas.openxmlformats.org/spreadsheetml/2006/main" count="178599" uniqueCount="39083">
  <si>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</si>
  <si>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</si>
  <si>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</si>
  <si>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</si>
  <si>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</si>
  <si>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</si>
  <si>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</si>
  <si>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</si>
  <si>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</si>
  <si>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</si>
  <si>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</si>
  <si>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</si>
  <si>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</si>
  <si>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</si>
  <si>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</si>
  <si>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</si>
  <si>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</si>
  <si>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</si>
  <si>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</si>
  <si>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</si>
  <si>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</si>
  <si>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</si>
  <si>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</si>
  <si>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</si>
  <si>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</si>
  <si>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</si>
  <si>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</si>
  <si>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</si>
  <si>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</si>
  <si>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</si>
  <si>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</si>
  <si>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</si>
  <si>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</si>
  <si>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</si>
  <si>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</si>
  <si>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</si>
  <si>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</si>
  <si>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</si>
  <si>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</si>
  <si>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</si>
  <si>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</si>
  <si>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</si>
  <si>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</si>
  <si>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</si>
  <si>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</si>
  <si>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</si>
  <si>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</si>
  <si>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</si>
  <si>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</si>
  <si>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</si>
  <si>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</si>
  <si>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</si>
  <si>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</si>
  <si>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</si>
  <si>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</si>
  <si>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</si>
  <si>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</si>
  <si>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</si>
  <si>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</si>
  <si>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</si>
  <si>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</si>
  <si>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</si>
  <si>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</si>
  <si>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</si>
  <si>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</si>
  <si>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</si>
  <si>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</si>
  <si>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</si>
  <si>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</si>
  <si>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</si>
  <si>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</si>
  <si>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</si>
  <si>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</si>
  <si>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</si>
  <si>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</si>
  <si>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</si>
  <si>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</si>
  <si>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</si>
  <si>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</si>
  <si>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</si>
  <si>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</si>
  <si>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</si>
  <si>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</si>
  <si>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</si>
  <si>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</si>
  <si>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</si>
  <si>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</si>
  <si>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</si>
  <si>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</si>
  <si>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</si>
  <si>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</si>
  <si>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</si>
  <si>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</si>
  <si>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</si>
  <si>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</si>
  <si>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</si>
  <si>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</si>
  <si>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</si>
  <si>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</si>
  <si>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</si>
  <si>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</si>
  <si>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</si>
  <si>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</si>
  <si>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</si>
  <si>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</si>
  <si>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</si>
  <si>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</si>
  <si>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</si>
  <si>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</si>
  <si>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</si>
  <si>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</si>
  <si>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</si>
  <si>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</si>
  <si>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</si>
  <si>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</si>
  <si>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</si>
  <si>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</si>
  <si>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</si>
  <si>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</si>
  <si>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</si>
  <si>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</si>
  <si>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</si>
  <si>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</si>
  <si>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</si>
  <si>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</si>
  <si>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</si>
  <si>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</si>
  <si>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</si>
  <si>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</si>
  <si>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</si>
  <si>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</si>
  <si>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</si>
  <si>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</si>
  <si>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</si>
  <si>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</si>
  <si>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</si>
  <si>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</si>
  <si>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</si>
  <si>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</si>
  <si>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</si>
  <si>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</si>
  <si>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</si>
  <si>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</si>
  <si>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</si>
  <si>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</si>
  <si>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</si>
  <si>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</si>
  <si>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</si>
  <si>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</si>
  <si>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</si>
  <si>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</si>
  <si>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</si>
  <si>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</si>
  <si>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</si>
  <si>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</si>
  <si>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</si>
  <si>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</si>
  <si>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</si>
  <si>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</si>
  <si>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</si>
  <si>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</si>
  <si>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</si>
  <si>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</si>
  <si>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</si>
  <si>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</si>
  <si>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</si>
  <si>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</si>
  <si>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</si>
  <si>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</si>
  <si>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</si>
  <si>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</si>
  <si>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</si>
  <si>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</si>
  <si>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</si>
  <si>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</si>
  <si>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</si>
  <si>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</si>
  <si>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</si>
  <si>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</si>
  <si>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</si>
  <si>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</si>
  <si>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</si>
  <si>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</si>
  <si>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</si>
  <si>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</si>
  <si>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</si>
  <si>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</si>
  <si>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</si>
  <si>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</si>
  <si>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</si>
  <si>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</si>
  <si>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</si>
  <si>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</si>
  <si>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</si>
  <si>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</si>
  <si>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</si>
  <si>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</si>
  <si>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</si>
  <si>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</si>
  <si>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</si>
  <si>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</si>
  <si>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</si>
  <si>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</si>
  <si>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</si>
  <si>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</si>
  <si>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</si>
  <si>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</si>
  <si>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</si>
  <si>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</si>
  <si>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</si>
  <si>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</si>
  <si>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</si>
  <si>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</si>
  <si>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</si>
  <si>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</si>
  <si>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</si>
  <si>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</si>
  <si>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</si>
  <si>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</si>
  <si>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</si>
  <si>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</si>
  <si>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</si>
  <si>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</si>
  <si>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</si>
  <si>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</si>
  <si>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</si>
  <si>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</si>
  <si>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</si>
  <si>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</si>
  <si>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</si>
  <si>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</si>
  <si>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</si>
  <si>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</si>
  <si>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</si>
  <si>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</si>
  <si>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</si>
  <si>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</si>
  <si>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</si>
  <si>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</si>
  <si>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</si>
  <si>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</si>
  <si>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</si>
  <si>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</si>
  <si>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</si>
  <si>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</si>
  <si>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</si>
  <si>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</si>
  <si>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</si>
  <si>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</si>
  <si>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</si>
  <si>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</si>
  <si>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</si>
  <si>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</si>
  <si>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</si>
  <si>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</si>
  <si>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</si>
  <si>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</si>
  <si>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</si>
  <si>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</si>
  <si>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</si>
  <si>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</si>
  <si>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</si>
  <si>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</si>
  <si>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</si>
  <si>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</si>
  <si>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</si>
  <si>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</si>
  <si>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</si>
  <si>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</si>
  <si>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</si>
  <si>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</si>
  <si>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</si>
  <si>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</si>
  <si>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</si>
  <si>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</si>
  <si>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</si>
  <si>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</si>
  <si>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</si>
  <si>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</si>
  <si>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</si>
  <si>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</si>
  <si>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</si>
  <si>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</si>
  <si>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</si>
  <si>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</si>
  <si>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</si>
  <si>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</si>
  <si>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</si>
  <si>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</si>
  <si>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</si>
  <si>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</si>
  <si>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</si>
  <si>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</si>
  <si>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</si>
  <si>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</si>
  <si>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</si>
  <si>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</si>
  <si>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</si>
  <si>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</si>
  <si>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</si>
  <si>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</si>
  <si>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</si>
  <si>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</si>
  <si>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</si>
  <si>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</si>
  <si>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</si>
  <si>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</si>
  <si>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</si>
  <si>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</si>
  <si>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</si>
  <si>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</si>
  <si>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</si>
  <si>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</si>
  <si>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</si>
  <si>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</si>
  <si>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</si>
  <si>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</si>
  <si>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</si>
  <si>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</si>
  <si>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</si>
  <si>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</si>
  <si>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</si>
  <si>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</si>
  <si>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</si>
  <si>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</si>
  <si>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</si>
  <si>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</si>
  <si>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</si>
  <si>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</si>
  <si>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</si>
  <si>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</si>
  <si>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</si>
  <si>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</si>
  <si>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</si>
  <si>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</si>
  <si>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</si>
  <si>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</si>
  <si>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</si>
  <si>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</si>
  <si>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</si>
  <si>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</si>
  <si>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</si>
  <si>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</si>
  <si>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</si>
  <si>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</si>
  <si>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</si>
  <si>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</si>
  <si>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</si>
  <si>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</si>
  <si>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</si>
  <si>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</si>
  <si>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</si>
  <si>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</si>
  <si>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</si>
  <si>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</si>
  <si>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</si>
  <si>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</si>
  <si>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</si>
  <si>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</si>
  <si>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</si>
  <si>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</si>
  <si>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</si>
  <si>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</si>
  <si>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</si>
  <si>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</si>
  <si>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</si>
  <si>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</si>
  <si>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</si>
  <si>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</si>
  <si>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</si>
  <si>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</si>
  <si>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</si>
  <si>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</si>
  <si>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</si>
  <si>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</si>
  <si>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</si>
  <si>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</si>
  <si>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</si>
  <si>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</si>
  <si>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</si>
  <si>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</si>
  <si>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</si>
  <si>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</si>
  <si>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</si>
  <si>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</si>
  <si>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</si>
  <si>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</si>
  <si>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</si>
  <si>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</si>
  <si>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</si>
  <si>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</si>
  <si>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</si>
  <si>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</si>
  <si>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</si>
  <si>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</si>
  <si>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</si>
  <si>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</si>
  <si>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</si>
  <si>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</si>
  <si>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</si>
  <si>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</si>
  <si>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</si>
  <si>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</si>
  <si>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</si>
  <si>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</si>
  <si>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</si>
  <si>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</si>
  <si>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</si>
  <si>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</si>
  <si>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</si>
  <si>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</si>
  <si>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</si>
  <si>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</si>
  <si>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</si>
  <si>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</si>
  <si>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</si>
  <si>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</si>
  <si>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</si>
  <si>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</si>
  <si>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</si>
  <si>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</si>
  <si>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</si>
  <si>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</si>
  <si>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</si>
  <si>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</si>
  <si>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</si>
  <si>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</si>
  <si>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</si>
  <si>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</si>
  <si>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</si>
  <si>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</si>
  <si>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</si>
  <si>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</si>
  <si>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</si>
  <si>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</si>
  <si>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</si>
  <si>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</si>
  <si>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</si>
  <si>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</si>
  <si>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</si>
  <si>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</si>
  <si>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</si>
  <si>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</si>
  <si>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</si>
  <si>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</si>
  <si>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</si>
  <si>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</si>
  <si>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</si>
  <si>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</si>
  <si>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</si>
  <si>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</si>
  <si>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</si>
  <si>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</si>
  <si>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</si>
  <si>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</si>
  <si>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</si>
  <si>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</si>
  <si>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</si>
  <si>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</si>
  <si>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</si>
  <si>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</si>
  <si>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</si>
  <si>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</si>
  <si>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</si>
  <si>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</si>
  <si>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</si>
  <si>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</si>
  <si>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</si>
  <si>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</si>
  <si>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</si>
  <si>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</si>
  <si>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</si>
  <si>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</si>
  <si>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</si>
  <si>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</si>
  <si>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</si>
  <si>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</si>
  <si>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</si>
  <si>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</si>
  <si>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</si>
  <si>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</si>
  <si>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</si>
  <si>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</si>
  <si>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</si>
  <si>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</si>
  <si>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</si>
  <si>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</si>
  <si>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</si>
  <si>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</si>
  <si>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</si>
  <si>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</si>
  <si>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</si>
  <si>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</si>
  <si>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</si>
  <si>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</si>
  <si>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</si>
  <si>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</si>
  <si>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</si>
  <si>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</si>
  <si>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</si>
  <si>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</si>
  <si>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</si>
  <si>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</si>
  <si>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</si>
  <si>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</si>
  <si>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</si>
  <si>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</si>
  <si>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</si>
  <si>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</si>
  <si>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</si>
  <si>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</si>
  <si>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</si>
  <si>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</si>
  <si>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</si>
  <si>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</si>
  <si>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</si>
  <si>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</si>
  <si>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</si>
  <si>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</si>
  <si>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</si>
  <si>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</si>
  <si>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</si>
  <si>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</si>
  <si>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</si>
  <si>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</si>
  <si>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</si>
  <si>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</si>
  <si>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</si>
  <si>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</si>
  <si>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</si>
  <si>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</si>
  <si>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</si>
  <si>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</si>
  <si>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</si>
  <si>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</si>
  <si>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</si>
  <si>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</si>
  <si>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</si>
  <si>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</si>
  <si>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</si>
  <si>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</si>
  <si>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</si>
  <si>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</si>
  <si>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</si>
  <si>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</si>
  <si>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</si>
  <si>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</si>
  <si>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</si>
  <si>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</si>
  <si>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</si>
  <si>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</si>
  <si>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</si>
  <si>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</si>
  <si>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</si>
  <si>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</si>
  <si>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</si>
  <si>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</si>
  <si>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</si>
  <si>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</si>
  <si>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</si>
  <si>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</si>
  <si>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</si>
  <si>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</si>
  <si>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</si>
  <si>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</si>
  <si>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</si>
  <si>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</si>
  <si>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</si>
  <si>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</si>
  <si>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</si>
  <si>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</si>
  <si>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</si>
  <si>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</si>
  <si>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</si>
  <si>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</si>
  <si>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</si>
  <si>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</si>
  <si>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</si>
  <si>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</si>
  <si>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</si>
  <si>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</si>
  <si>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</si>
  <si>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</si>
  <si>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</si>
  <si>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</si>
  <si>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</si>
  <si>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</si>
  <si>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</si>
  <si>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</si>
  <si>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</si>
  <si>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</si>
  <si>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</si>
  <si>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</si>
  <si>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</si>
  <si>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</si>
  <si>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</si>
  <si>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</si>
  <si>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</si>
  <si>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</si>
  <si>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</si>
  <si>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</si>
  <si>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</si>
  <si>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</si>
  <si>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</si>
  <si>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</si>
  <si>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</si>
  <si>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</si>
  <si>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</si>
  <si>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</si>
  <si>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</si>
  <si>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</si>
  <si>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</si>
  <si>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</si>
  <si>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</si>
  <si>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</si>
  <si>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</si>
  <si>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</si>
  <si>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</si>
  <si>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</si>
  <si>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</si>
  <si>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</si>
  <si>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</si>
  <si>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</si>
  <si>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</si>
  <si>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</si>
  <si>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</si>
  <si>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</si>
  <si>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</si>
  <si>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</si>
  <si>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</si>
  <si>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</si>
  <si>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</si>
  <si>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</si>
  <si>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</si>
  <si>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</si>
  <si>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</si>
  <si>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</si>
  <si>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</si>
  <si>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</si>
  <si>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</si>
  <si>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</si>
  <si>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</si>
  <si>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</si>
  <si>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</si>
  <si>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</si>
  <si>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</si>
  <si>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</si>
  <si>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</si>
  <si>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</si>
  <si>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</si>
  <si>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</si>
  <si>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</si>
  <si>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</si>
  <si>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</si>
  <si>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</si>
  <si>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</si>
  <si>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</si>
  <si>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</si>
  <si>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</si>
  <si>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</si>
  <si>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</si>
  <si>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</si>
  <si>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</si>
  <si>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</si>
  <si>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</si>
  <si>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</si>
  <si>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</si>
  <si>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</si>
  <si>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</si>
  <si>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</si>
  <si>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</si>
  <si>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</si>
  <si>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</si>
  <si>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</si>
  <si>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</si>
  <si>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</si>
  <si>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</si>
  <si>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</si>
  <si>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</si>
  <si>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</si>
  <si>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</si>
  <si>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</si>
  <si>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</si>
  <si>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</si>
  <si>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</si>
  <si>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</si>
  <si>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</si>
  <si>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</si>
  <si>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</si>
  <si>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</si>
  <si>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</si>
  <si>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</si>
  <si>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</si>
  <si>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</si>
  <si>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</si>
  <si>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</si>
  <si>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</si>
  <si>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</si>
  <si>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</si>
  <si>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</si>
  <si>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</si>
  <si>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</si>
  <si>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</si>
  <si>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</si>
  <si>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</si>
  <si>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</si>
  <si>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</si>
  <si>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</si>
  <si>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</si>
  <si>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</si>
  <si>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</si>
  <si>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</si>
  <si>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</si>
  <si>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</si>
  <si>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</si>
  <si>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</si>
  <si>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</si>
  <si>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</si>
  <si>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</si>
  <si>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</si>
  <si>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</si>
  <si>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</si>
  <si>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</si>
  <si>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</si>
  <si>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</si>
  <si>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</si>
  <si>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</si>
  <si>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</si>
  <si>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</si>
  <si>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</si>
  <si>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</si>
  <si>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</si>
  <si>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</si>
  <si>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</si>
  <si>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</si>
  <si>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</si>
  <si>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</si>
  <si>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</si>
  <si>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</si>
  <si>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</si>
  <si>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</si>
  <si>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</si>
  <si>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</si>
  <si>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</si>
  <si>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</si>
  <si>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</si>
  <si>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</si>
  <si>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</si>
  <si>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</si>
  <si>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</si>
  <si>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</si>
  <si>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</si>
  <si>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</si>
  <si>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</si>
  <si>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</si>
  <si>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</si>
  <si>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</si>
  <si>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</si>
  <si>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</si>
  <si>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</si>
  <si>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</si>
  <si>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</si>
  <si>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</si>
  <si>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</si>
  <si>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</si>
  <si>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</si>
  <si>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</si>
  <si>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</si>
  <si>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</si>
  <si>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</si>
  <si>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</si>
  <si>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</si>
  <si>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</si>
  <si>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</si>
  <si>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</si>
  <si>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</si>
  <si>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</si>
  <si>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</si>
  <si>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</si>
  <si>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</si>
  <si>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</si>
  <si>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</si>
  <si>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</si>
  <si>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</si>
  <si>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</si>
  <si>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</si>
  <si>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</si>
  <si>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</si>
  <si>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</si>
  <si>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</si>
  <si>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</si>
  <si>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</si>
  <si>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</si>
  <si>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</si>
  <si>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</si>
  <si>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</si>
  <si>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</si>
  <si>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</si>
  <si>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</si>
  <si>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</si>
  <si>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</si>
  <si>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</si>
  <si>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</si>
  <si>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</si>
  <si>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</si>
  <si>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</si>
  <si>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</si>
  <si>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</si>
  <si>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</si>
  <si>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</si>
  <si>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</si>
  <si>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</si>
  <si>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</si>
  <si>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</si>
  <si>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</si>
  <si>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</si>
  <si>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</si>
  <si>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</si>
  <si>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</si>
  <si>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</si>
  <si>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</si>
  <si>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</si>
  <si>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</si>
  <si>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</si>
  <si>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</si>
  <si>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</si>
  <si>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</si>
  <si>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</si>
  <si>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</si>
  <si>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</si>
  <si>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</si>
  <si>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</si>
  <si>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</si>
  <si>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</si>
  <si>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</si>
  <si>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</si>
  <si>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</si>
  <si>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</si>
  <si>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</si>
  <si>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</si>
  <si>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</si>
  <si>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</si>
  <si>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</si>
  <si>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</si>
  <si>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</si>
  <si>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</si>
  <si>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</si>
  <si>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</si>
  <si>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</si>
  <si>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</si>
  <si>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</si>
  <si>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</si>
  <si>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</si>
  <si>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</si>
  <si>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</si>
  <si>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</si>
  <si>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</si>
  <si>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</si>
  <si>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</si>
  <si>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</si>
  <si>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</si>
  <si>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</si>
  <si>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</si>
  <si>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</si>
  <si>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</si>
  <si>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</si>
  <si>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</si>
  <si>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</si>
  <si>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</si>
  <si>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</si>
  <si>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</si>
  <si>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</si>
  <si>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</si>
  <si>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</si>
  <si>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</si>
  <si>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</si>
  <si>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</si>
  <si>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</si>
  <si>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</si>
  <si>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</si>
  <si>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</si>
  <si>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</si>
  <si>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</si>
  <si>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</si>
  <si>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</si>
  <si>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</si>
  <si>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</si>
  <si>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</si>
  <si>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</si>
  <si>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</si>
  <si>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</si>
  <si>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</si>
  <si>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</si>
  <si>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</si>
  <si>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</si>
  <si>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</si>
  <si>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</si>
  <si>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</si>
  <si>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</si>
  <si>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</si>
  <si>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</si>
  <si>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</si>
  <si>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</si>
  <si>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</si>
  <si>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</si>
  <si>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</si>
  <si>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</si>
  <si>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</si>
  <si>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</si>
  <si>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</si>
  <si>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</si>
  <si>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</si>
  <si>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</si>
  <si>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</si>
  <si>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</si>
  <si>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</si>
  <si>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</si>
  <si>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</si>
  <si>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</si>
  <si>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</si>
  <si>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</si>
  <si>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</si>
  <si>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</si>
  <si>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</si>
  <si>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</si>
  <si>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</si>
  <si>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</si>
  <si>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</si>
  <si>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</si>
  <si>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</si>
  <si>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</si>
  <si>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</si>
  <si>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</si>
  <si>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</si>
  <si>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</si>
  <si>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</si>
  <si>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</si>
  <si>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</si>
  <si>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</si>
  <si>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</si>
  <si>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</si>
  <si>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</si>
  <si>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</si>
  <si>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</si>
  <si>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</si>
  <si>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</si>
  <si>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</si>
  <si>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</si>
  <si>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</si>
  <si>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</si>
  <si>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</si>
  <si>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</si>
  <si>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</si>
  <si>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</si>
  <si>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</si>
  <si>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</si>
  <si>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</si>
  <si>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</si>
  <si>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</si>
  <si>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</si>
  <si>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</si>
  <si>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</si>
  <si>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</si>
  <si>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</si>
  <si>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</si>
  <si>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</si>
  <si>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</si>
  <si>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</si>
  <si>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</si>
  <si>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</si>
  <si>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</si>
  <si>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</si>
  <si>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</si>
  <si>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</si>
  <si>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</si>
  <si>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</si>
  <si>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</si>
  <si>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</si>
  <si>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</si>
  <si>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</si>
  <si>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</si>
  <si>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</si>
  <si>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</si>
  <si>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</si>
  <si>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</si>
  <si>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</si>
  <si>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</si>
  <si>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</si>
  <si>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</si>
  <si>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</si>
  <si>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</si>
  <si>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</si>
  <si>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</si>
  <si>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</si>
  <si>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</si>
  <si>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</si>
  <si>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</si>
  <si>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</si>
  <si>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</si>
  <si>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</si>
  <si>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</si>
  <si>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</si>
  <si>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</si>
  <si>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</si>
  <si>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</si>
  <si>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</si>
  <si>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</si>
  <si>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</si>
  <si>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</si>
  <si>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</si>
  <si>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</si>
  <si>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</si>
  <si>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</si>
  <si>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</si>
  <si>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</si>
  <si>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</si>
  <si>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</si>
  <si>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</si>
  <si>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</si>
  <si>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</si>
  <si>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</si>
  <si>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</si>
  <si>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</si>
  <si>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</si>
  <si>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</si>
  <si>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</si>
  <si>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</si>
  <si>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</si>
  <si>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</si>
  <si>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</si>
  <si>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</si>
  <si>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</si>
  <si>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</si>
  <si>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</si>
  <si>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</si>
  <si>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</si>
  <si>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</si>
  <si>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</si>
  <si>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</si>
  <si>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</si>
  <si>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</si>
  <si>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</si>
  <si>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</si>
  <si>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</si>
  <si>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</si>
  <si>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</si>
  <si>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</si>
  <si>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</si>
  <si>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</si>
  <si>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</si>
  <si>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</si>
  <si>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</si>
  <si>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</si>
  <si>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</si>
  <si>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</si>
  <si>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</si>
  <si>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</si>
  <si>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</si>
  <si>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</si>
  <si>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</si>
  <si>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</si>
  <si>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</si>
  <si>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</si>
  <si>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</si>
  <si>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</si>
  <si>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</si>
  <si>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</si>
  <si>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</si>
  <si>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</si>
  <si>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</si>
  <si>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</si>
  <si>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</si>
  <si>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</si>
  <si>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</si>
  <si>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</si>
  <si>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</si>
  <si>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</si>
  <si>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</si>
  <si>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</si>
  <si>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</si>
  <si>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</si>
  <si>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</si>
  <si>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</si>
  <si>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</si>
  <si>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</si>
  <si>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</si>
  <si>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</si>
  <si>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</si>
  <si>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</si>
  <si>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</si>
  <si>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</si>
  <si>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</si>
  <si>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</si>
  <si>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</si>
  <si>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</si>
  <si>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</si>
  <si>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</si>
  <si>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</si>
  <si>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</si>
  <si>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</si>
  <si>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</si>
  <si>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</si>
  <si>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</si>
  <si>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</si>
  <si>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</si>
  <si>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</si>
  <si>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</si>
  <si>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</si>
  <si>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</si>
  <si>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</si>
  <si>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</si>
  <si>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</si>
  <si>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</si>
  <si>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</si>
  <si>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</si>
  <si>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</si>
  <si>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</si>
  <si>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</si>
  <si>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</si>
  <si>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</si>
  <si>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</si>
  <si>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</si>
  <si>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</si>
  <si>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</si>
  <si>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</si>
  <si>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</si>
  <si>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</si>
  <si>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</si>
  <si>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</si>
  <si>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</si>
  <si>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</si>
  <si>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</si>
  <si>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</si>
  <si>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</si>
  <si>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</si>
  <si>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</si>
  <si>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</si>
  <si>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</si>
  <si>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</si>
  <si>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</si>
  <si>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</si>
  <si>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</si>
  <si>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</si>
  <si>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</si>
  <si>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</si>
  <si>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</si>
  <si>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</si>
  <si>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</si>
  <si>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</si>
  <si>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</si>
  <si>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</si>
  <si>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</si>
  <si>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</si>
  <si>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</si>
  <si>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</si>
  <si>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</si>
  <si>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</si>
  <si>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</si>
  <si>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</si>
  <si>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</si>
  <si>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</si>
  <si>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</si>
  <si>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</si>
  <si>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</si>
  <si>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</si>
  <si>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</si>
  <si>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</si>
  <si>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</si>
  <si>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</si>
  <si>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</si>
  <si>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</si>
  <si>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</si>
  <si>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</si>
  <si>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</si>
  <si>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</si>
  <si>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</si>
  <si>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</si>
  <si>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</si>
  <si>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</si>
  <si>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</si>
  <si>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</si>
  <si>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</si>
  <si>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</si>
  <si>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</si>
  <si>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</si>
  <si>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</si>
  <si>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</si>
  <si>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</si>
  <si>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</si>
  <si>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</si>
  <si>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</si>
  <si>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</si>
  <si>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</si>
  <si>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</si>
  <si>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</si>
  <si>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</si>
  <si>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</si>
  <si>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</si>
  <si>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</si>
  <si>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</si>
  <si>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</si>
  <si>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</si>
  <si>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</si>
  <si>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</si>
  <si>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</si>
  <si>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</si>
  <si>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</si>
  <si>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</si>
  <si>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</si>
  <si>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</si>
  <si>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</si>
  <si>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</si>
  <si>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</si>
  <si>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</si>
  <si>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</si>
  <si>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</si>
  <si>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</si>
  <si>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</si>
  <si>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</si>
  <si>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</si>
  <si>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</si>
  <si>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</si>
  <si>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</si>
  <si>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</si>
  <si>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</si>
  <si>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</si>
  <si>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</si>
  <si>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</si>
  <si>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</si>
  <si>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</si>
  <si>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</si>
  <si>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</si>
  <si>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</si>
  <si>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</si>
  <si>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</si>
  <si>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</si>
  <si>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</si>
  <si>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</si>
  <si>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</si>
  <si>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</si>
  <si>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</si>
  <si>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</si>
  <si>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</si>
  <si>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</si>
  <si>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</si>
  <si>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</si>
  <si>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</si>
  <si>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</si>
  <si>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</si>
  <si>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</si>
  <si>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</si>
  <si>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</si>
  <si>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</si>
  <si>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</si>
  <si>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</si>
  <si>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</si>
  <si>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</si>
  <si>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</si>
  <si>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</si>
  <si>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</si>
  <si>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</si>
  <si>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</si>
  <si>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</si>
  <si>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</si>
  <si>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</si>
  <si>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</si>
  <si>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</si>
  <si>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</si>
  <si>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</si>
  <si>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</si>
  <si>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</si>
  <si>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</si>
  <si>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</si>
  <si>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</si>
  <si>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</si>
  <si>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</si>
  <si>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</si>
  <si>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</si>
  <si>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</si>
  <si>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</si>
  <si>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</si>
  <si>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</si>
  <si>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</si>
  <si>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</si>
  <si>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</si>
  <si>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</si>
  <si>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</si>
  <si>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</si>
  <si>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</si>
  <si>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</si>
  <si>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</si>
  <si>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</si>
  <si>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</si>
  <si>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</si>
  <si>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</si>
  <si>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</si>
  <si>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</si>
  <si>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</si>
  <si>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</si>
  <si>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</si>
  <si>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</si>
  <si>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</si>
  <si>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</si>
  <si>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</si>
  <si>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</si>
  <si>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</si>
  <si>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</si>
  <si>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</si>
  <si>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</si>
  <si>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</si>
  <si>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</si>
  <si>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</si>
  <si>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</si>
  <si>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</si>
  <si>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</si>
  <si>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</si>
  <si>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</si>
  <si>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</si>
  <si>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</si>
  <si>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</si>
  <si>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</si>
  <si>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</si>
  <si>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</si>
  <si>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</si>
  <si>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</si>
  <si>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</si>
  <si>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</si>
  <si>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</si>
  <si>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</si>
  <si>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</si>
  <si>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</si>
  <si>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</si>
  <si>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</si>
  <si>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</si>
  <si>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</si>
  <si>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</si>
  <si>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</si>
  <si>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</si>
  <si>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</si>
  <si>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</si>
  <si>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</si>
  <si>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</si>
  <si>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</si>
  <si>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</si>
  <si>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</si>
  <si>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</si>
  <si>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</si>
  <si>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</si>
  <si>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</si>
  <si>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</si>
  <si>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</si>
  <si>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</si>
  <si>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</si>
  <si>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</si>
  <si>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</si>
  <si>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</si>
  <si>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</si>
  <si>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</si>
  <si>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</si>
  <si>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</si>
  <si>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</si>
  <si>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</si>
  <si>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</si>
  <si>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</si>
  <si>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</si>
  <si>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</si>
  <si>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</si>
  <si>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</si>
  <si>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</si>
  <si>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</si>
  <si>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</si>
  <si>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</si>
  <si>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</si>
  <si>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</si>
  <si>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</si>
  <si>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</si>
  <si>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</si>
  <si>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</si>
  <si>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</si>
  <si>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</si>
  <si>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</si>
  <si>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</si>
  <si>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</si>
  <si>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</si>
  <si>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</si>
  <si>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</si>
  <si>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</si>
  <si>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</si>
  <si>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</si>
  <si>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</si>
  <si>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</si>
  <si>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</si>
  <si>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</si>
  <si>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</si>
  <si>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</si>
  <si>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</si>
  <si>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</si>
  <si>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</si>
  <si>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</si>
  <si>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</si>
  <si>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</si>
  <si>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</si>
  <si>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</si>
  <si>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</si>
  <si>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</si>
  <si>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</si>
  <si>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</si>
  <si>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</si>
  <si>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</si>
  <si>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</si>
  <si>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</si>
  <si>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</si>
  <si>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</si>
  <si>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</si>
  <si>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</si>
  <si>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</si>
  <si>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</si>
  <si>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</si>
  <si>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</si>
  <si>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</si>
  <si>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</si>
  <si>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</si>
  <si>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</si>
  <si>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</si>
  <si>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</si>
  <si>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</si>
  <si>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</si>
  <si>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</si>
  <si>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</si>
  <si>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</si>
  <si>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</si>
  <si>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</si>
  <si>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</si>
  <si>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</si>
  <si>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</si>
  <si>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</si>
  <si>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</si>
  <si>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</si>
  <si>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</si>
  <si>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</si>
  <si>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</si>
  <si>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</si>
  <si>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</si>
  <si>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</si>
  <si>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</si>
  <si>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</si>
  <si>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</si>
  <si>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</si>
  <si>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</si>
  <si>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</si>
  <si>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</si>
  <si>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</si>
  <si>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</si>
  <si>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</si>
  <si>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</si>
  <si>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</si>
  <si>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</si>
  <si>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</si>
  <si>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</si>
  <si>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</si>
  <si>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</si>
  <si>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</si>
  <si>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</si>
  <si>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</si>
  <si>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</si>
  <si>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</si>
  <si>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</si>
  <si>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</si>
  <si>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</si>
  <si>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</si>
  <si>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</si>
  <si>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</si>
  <si>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</si>
  <si>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</si>
  <si>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</si>
  <si>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</si>
  <si>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</si>
  <si>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</si>
  <si>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</si>
  <si>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</si>
  <si>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</si>
  <si>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</si>
  <si>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</si>
  <si>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</si>
  <si>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</si>
  <si>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</si>
  <si>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</si>
  <si>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</si>
  <si>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</si>
  <si>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</si>
  <si>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</si>
  <si>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</si>
  <si>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</si>
  <si>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</si>
  <si>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</si>
  <si>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</si>
  <si>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</si>
  <si>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</si>
  <si>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</si>
  <si>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</si>
  <si>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</si>
  <si>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</si>
  <si>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</si>
  <si>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</si>
  <si>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</si>
  <si>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</si>
  <si>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</si>
  <si>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</si>
  <si>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</si>
  <si>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</si>
  <si>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</si>
  <si>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</si>
  <si>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</si>
  <si>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</si>
  <si>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</si>
  <si>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</si>
  <si>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</si>
  <si>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</si>
  <si>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</si>
  <si>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</si>
  <si>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</si>
  <si>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</si>
  <si>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</si>
  <si>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</si>
  <si>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</si>
  <si>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</si>
  <si>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</si>
  <si>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</si>
  <si>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</si>
  <si>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</si>
  <si>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</si>
  <si>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</si>
  <si>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</si>
  <si>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</si>
  <si>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</si>
  <si>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</si>
  <si>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</si>
  <si>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</si>
  <si>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</si>
  <si>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</si>
  <si>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</si>
  <si>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</si>
  <si>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</si>
  <si>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</si>
  <si>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</si>
  <si>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</si>
  <si>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</si>
  <si>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</si>
  <si>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</si>
  <si>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</si>
  <si>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</si>
  <si>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</si>
  <si>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</si>
  <si>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</si>
  <si>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</si>
  <si>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</si>
  <si>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</si>
  <si>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</si>
  <si>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</si>
  <si>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</si>
  <si>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</si>
  <si>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</si>
  <si>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</si>
  <si>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</si>
  <si>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</si>
  <si>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</si>
  <si>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</si>
  <si>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</si>
  <si>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</si>
  <si>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</si>
  <si>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</si>
  <si>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</si>
  <si>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</si>
  <si>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</si>
  <si>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</si>
  <si>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</si>
  <si>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</si>
  <si>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</si>
  <si>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</si>
  <si>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</si>
  <si>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</si>
  <si>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</si>
  <si>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</si>
  <si>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</si>
  <si>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</si>
  <si>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</si>
  <si>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</si>
  <si>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</si>
  <si>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</si>
  <si>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</si>
  <si>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</si>
  <si>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</si>
  <si>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</si>
  <si>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</si>
  <si>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</si>
  <si>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</si>
  <si>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</si>
  <si>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</si>
  <si>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</si>
  <si>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</si>
  <si>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</si>
  <si>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</si>
  <si>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</si>
  <si>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</si>
  <si>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</si>
  <si>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</si>
  <si>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</si>
  <si>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</si>
  <si>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</si>
  <si>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</si>
  <si>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</si>
  <si>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</si>
  <si>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</si>
  <si>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</si>
  <si>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</si>
  <si>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</si>
  <si>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</si>
  <si>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</si>
  <si>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</si>
  <si>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</si>
  <si>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</si>
  <si>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</si>
  <si>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</si>
  <si>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</si>
  <si>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</si>
  <si>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</si>
  <si>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</si>
  <si>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</si>
  <si>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</si>
  <si>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</si>
  <si>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</si>
  <si>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</si>
  <si>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</si>
  <si>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</si>
  <si>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</si>
  <si>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</si>
  <si>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</si>
  <si>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</si>
  <si>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</si>
  <si>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</si>
  <si>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</si>
  <si>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</si>
  <si>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</si>
  <si>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</si>
  <si>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</si>
  <si>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</si>
  <si>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</si>
  <si>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</si>
  <si>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</si>
  <si>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</si>
  <si>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</si>
  <si>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</si>
  <si>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</si>
  <si>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</si>
  <si>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</si>
  <si>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</si>
  <si>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</si>
  <si>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</si>
  <si>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</si>
  <si>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</si>
  <si>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</si>
  <si>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</si>
  <si>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</si>
  <si>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</si>
  <si>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</si>
  <si>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</si>
  <si>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</si>
  <si>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</si>
  <si>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</si>
  <si>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</si>
  <si>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</si>
  <si>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</si>
  <si>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</si>
  <si>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</si>
  <si>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</si>
  <si>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</si>
  <si>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</si>
  <si>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</si>
  <si>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</si>
  <si>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</si>
  <si>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</si>
  <si>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</si>
  <si>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</si>
  <si>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</si>
  <si>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</si>
  <si>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</si>
  <si>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</si>
  <si>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</si>
  <si>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</si>
  <si>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</si>
  <si>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</si>
  <si>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</si>
  <si>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</si>
  <si>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</si>
  <si>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</si>
  <si>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</si>
  <si>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</si>
  <si>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</si>
  <si>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</si>
  <si>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</si>
  <si>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</si>
  <si>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</si>
  <si>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</si>
  <si>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</si>
  <si>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</si>
  <si>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</si>
  <si>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</si>
  <si>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</si>
  <si>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</si>
  <si>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</si>
  <si>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</si>
  <si>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</si>
  <si>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</si>
  <si>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</si>
  <si>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</si>
  <si>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</si>
  <si>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</si>
  <si>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</si>
  <si>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</si>
  <si>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</si>
  <si>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</si>
  <si>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</si>
  <si>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</si>
  <si>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</si>
  <si>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</si>
  <si>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</si>
  <si>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</si>
  <si>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</si>
  <si>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</si>
  <si>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</si>
  <si>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</si>
  <si>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</si>
  <si>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</si>
  <si>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</si>
  <si>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</si>
  <si>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</si>
  <si>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</si>
  <si>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</si>
  <si>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</si>
  <si>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</si>
  <si>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</si>
  <si>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</si>
  <si>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</si>
  <si>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</si>
  <si>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</si>
  <si>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</si>
  <si>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</si>
  <si>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</si>
  <si>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</si>
  <si>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</si>
  <si>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</si>
  <si>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</si>
  <si>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</si>
  <si>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</si>
  <si>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</si>
  <si>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</si>
  <si>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</si>
  <si>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</si>
  <si>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</si>
  <si>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</si>
  <si>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</si>
  <si>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</si>
  <si>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</si>
  <si>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</si>
  <si>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</si>
  <si>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</si>
  <si>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</si>
  <si>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</si>
  <si>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</si>
  <si>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</si>
  <si>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</si>
  <si>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</si>
  <si>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</si>
  <si>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</si>
  <si>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</si>
  <si>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</si>
  <si>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</si>
  <si>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</si>
  <si>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</si>
  <si>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</si>
  <si>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</si>
  <si>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</si>
  <si>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</si>
  <si>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</si>
  <si>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</si>
  <si>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</si>
  <si>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</si>
  <si>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</si>
  <si>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</si>
  <si>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</si>
  <si>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</si>
  <si>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</si>
  <si>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</si>
  <si>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</si>
  <si>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</si>
  <si>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</si>
  <si>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</si>
  <si>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</si>
  <si>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</si>
  <si>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</si>
  <si>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</si>
  <si>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</si>
  <si>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</si>
  <si>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</si>
  <si>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</si>
  <si>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</si>
  <si>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</si>
  <si>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</si>
  <si>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</si>
  <si>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</si>
  <si>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</si>
  <si>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</si>
  <si>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</si>
  <si>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</si>
  <si>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</si>
  <si>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</si>
  <si>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</si>
  <si>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</si>
  <si>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</si>
  <si>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</si>
  <si>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</si>
  <si>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</si>
  <si>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</si>
  <si>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</si>
  <si>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</si>
  <si>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</si>
  <si>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</si>
  <si>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</si>
  <si>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</si>
  <si>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</si>
  <si>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</si>
  <si>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</si>
  <si>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</si>
  <si>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</si>
  <si>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</si>
  <si>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</si>
  <si>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</si>
  <si>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</si>
  <si>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</si>
  <si>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</si>
  <si>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</si>
  <si>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</si>
  <si>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</si>
  <si>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</si>
  <si>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</si>
  <si>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</si>
  <si>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</si>
  <si>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</si>
  <si>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</si>
  <si>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</si>
  <si>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</si>
  <si>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</si>
  <si>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</si>
  <si>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</si>
  <si>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</si>
  <si>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</si>
  <si>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</si>
  <si>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</si>
  <si>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</si>
  <si>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</si>
  <si>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</si>
  <si>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</si>
  <si>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</si>
  <si>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</si>
  <si>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</si>
  <si>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</si>
  <si>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</si>
  <si>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</si>
  <si>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</si>
  <si>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</si>
  <si>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</si>
  <si>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</si>
  <si>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</si>
  <si>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</si>
  <si>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</si>
  <si>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</si>
  <si>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</si>
  <si>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</si>
  <si>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</si>
  <si>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</si>
  <si>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</si>
  <si>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</si>
  <si>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</si>
  <si>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</si>
  <si>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</si>
  <si>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</si>
  <si>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</si>
  <si>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</si>
  <si>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</si>
  <si>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</si>
  <si>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</si>
  <si>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</si>
  <si>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</si>
  <si>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</si>
  <si>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</si>
  <si>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</si>
  <si>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</si>
  <si>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</si>
  <si>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</si>
  <si>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</si>
  <si>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</si>
  <si>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</si>
  <si>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</si>
  <si>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</si>
  <si>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</si>
  <si>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</si>
  <si>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</si>
  <si>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</si>
  <si>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</si>
  <si>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</si>
  <si>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</si>
  <si>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</si>
  <si>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</si>
  <si>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</si>
  <si>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</si>
  <si>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</si>
  <si>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</si>
  <si>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</si>
  <si>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</si>
  <si>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</si>
  <si>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</si>
  <si>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</si>
  <si>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</si>
  <si>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</si>
  <si>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</si>
  <si>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</si>
  <si>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</si>
  <si>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</si>
  <si>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</si>
  <si>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</si>
  <si>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</si>
  <si>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</si>
  <si>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</si>
  <si>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</si>
  <si>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</si>
  <si>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</si>
  <si>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</si>
  <si>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</si>
  <si>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</si>
  <si>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</si>
  <si>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</si>
  <si>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</si>
  <si>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</si>
  <si>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</si>
  <si>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</si>
  <si>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</si>
  <si>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</si>
  <si>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</si>
  <si>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</si>
  <si>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</si>
  <si>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</si>
  <si>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</si>
  <si>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</si>
  <si>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</si>
  <si>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</si>
  <si>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</si>
  <si>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</si>
  <si>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</si>
  <si>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</si>
  <si>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</si>
  <si>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</si>
  <si>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</si>
  <si>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</si>
  <si>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</si>
  <si>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</si>
  <si>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</si>
  <si>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</si>
  <si>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</si>
  <si>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</si>
  <si>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</si>
  <si>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</si>
  <si>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</si>
  <si>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</si>
  <si>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</si>
  <si>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</si>
  <si>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</si>
  <si>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</si>
  <si>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</si>
  <si>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</si>
  <si>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</si>
  <si>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</si>
  <si>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</si>
  <si>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</si>
  <si>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</si>
  <si>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</si>
  <si>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</si>
  <si>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</si>
  <si>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</si>
  <si>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</si>
  <si>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</si>
  <si>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</si>
  <si>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</si>
  <si>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</si>
  <si>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</si>
  <si>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</si>
  <si>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</si>
  <si>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</si>
  <si>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</si>
  <si>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</si>
  <si>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</si>
  <si>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</si>
  <si>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</si>
  <si>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</si>
  <si>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</si>
  <si>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</si>
  <si>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</si>
  <si>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</si>
  <si>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</si>
  <si>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</si>
  <si>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</si>
  <si>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</si>
  <si>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</si>
  <si>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</si>
  <si>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</si>
  <si>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</si>
  <si>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</si>
  <si>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</si>
  <si>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</si>
  <si>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</si>
  <si>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</si>
  <si>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</si>
  <si>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</si>
  <si>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</si>
  <si>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</si>
  <si>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</si>
  <si>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</si>
  <si>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</si>
  <si>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</si>
  <si>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</si>
  <si>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</si>
  <si>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</si>
  <si>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</si>
  <si>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</si>
  <si>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</si>
  <si>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</si>
  <si>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</si>
  <si>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</si>
  <si>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</si>
  <si>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</si>
  <si>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</si>
  <si>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</si>
  <si>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</si>
  <si>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</si>
  <si>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</si>
  <si>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</si>
  <si>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</si>
  <si>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</si>
  <si>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</si>
  <si>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</si>
  <si>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</si>
  <si>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</si>
  <si>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</si>
  <si>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</si>
  <si>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</si>
  <si>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</si>
  <si>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</si>
  <si>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</si>
  <si>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</si>
  <si>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</si>
  <si>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</si>
  <si>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</si>
  <si>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</si>
  <si>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</si>
  <si>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</si>
  <si>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</si>
  <si>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</si>
  <si>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</si>
  <si>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</si>
  <si>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</si>
  <si>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</si>
  <si>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</si>
  <si>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</si>
  <si>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</si>
  <si>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</si>
  <si>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</si>
  <si>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</si>
  <si>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</si>
  <si>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</si>
  <si>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</si>
  <si>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</si>
  <si>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</si>
  <si>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</si>
  <si>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</si>
  <si>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</si>
  <si>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</si>
  <si>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</si>
  <si>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</si>
  <si>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</si>
  <si>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</si>
  <si>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</si>
  <si>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</si>
  <si>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</si>
  <si>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</si>
  <si>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</si>
  <si>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</si>
  <si>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</si>
  <si>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</si>
  <si>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</si>
  <si>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</si>
  <si>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</si>
  <si>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</si>
  <si>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</si>
  <si>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</si>
  <si>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</si>
  <si>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</si>
  <si>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</si>
  <si>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</si>
  <si>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</si>
  <si>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</si>
  <si>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</si>
  <si>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</si>
  <si>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</si>
  <si>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</si>
  <si>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</si>
  <si>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</si>
  <si>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</si>
  <si>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</si>
  <si>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</si>
  <si>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</si>
  <si>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</si>
  <si>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</si>
  <si>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</si>
  <si>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</si>
  <si>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</si>
  <si>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</si>
  <si>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</si>
  <si>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</si>
  <si>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</si>
  <si>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</si>
  <si>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</si>
  <si>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</si>
  <si>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</si>
  <si>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</si>
  <si>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</si>
  <si>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</si>
  <si>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</si>
  <si>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</si>
  <si>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</si>
  <si>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</si>
  <si>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</si>
  <si>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</si>
  <si>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</si>
  <si>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</si>
  <si>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</si>
  <si>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</si>
  <si>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</si>
  <si>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</si>
  <si>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</si>
  <si>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</si>
  <si>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</si>
  <si>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</si>
  <si>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</si>
  <si>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</si>
  <si>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</si>
  <si>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</si>
  <si>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</si>
  <si>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</si>
  <si>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</si>
  <si>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</si>
  <si>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</si>
  <si>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</si>
  <si>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</si>
  <si>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</si>
  <si>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</si>
  <si>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</si>
  <si>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</si>
  <si>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</si>
  <si>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</si>
  <si>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</si>
  <si>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</si>
  <si>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</si>
  <si>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</si>
  <si>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</si>
  <si>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</si>
  <si>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</si>
  <si>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</si>
  <si>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</si>
  <si>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</si>
  <si>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</si>
  <si>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</si>
  <si>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</si>
  <si>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</si>
  <si>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</si>
  <si>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</si>
  <si>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</si>
  <si>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</si>
  <si>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</si>
  <si>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</si>
  <si>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</si>
  <si>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</si>
  <si>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</si>
  <si>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</si>
  <si>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</si>
  <si>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</si>
  <si>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</si>
  <si>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</si>
  <si>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</si>
  <si>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</si>
  <si>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</si>
  <si>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</si>
  <si>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</si>
  <si>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</si>
  <si>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</si>
  <si>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</si>
  <si>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</si>
  <si>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</si>
  <si>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</si>
  <si>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</si>
  <si>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</si>
  <si>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</si>
  <si>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</si>
  <si>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</si>
  <si>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</si>
  <si>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</si>
  <si>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</si>
  <si>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</si>
  <si>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</si>
  <si>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</si>
  <si>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</si>
  <si>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</si>
  <si>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</si>
  <si>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</si>
  <si>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</si>
  <si>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</si>
  <si>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</si>
  <si>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</si>
  <si>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</si>
  <si>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</si>
  <si>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</si>
  <si>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</si>
  <si>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</si>
  <si>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</si>
  <si>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</si>
  <si>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</si>
  <si>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</si>
  <si>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</si>
  <si>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</si>
  <si>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</si>
  <si>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</si>
  <si>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</si>
  <si>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</si>
  <si>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</si>
  <si>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</si>
  <si>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</si>
  <si>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</si>
  <si>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</si>
  <si>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</si>
  <si>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</si>
  <si>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</si>
  <si>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</si>
  <si>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</si>
  <si>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</si>
  <si>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</si>
  <si>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</si>
  <si>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</si>
  <si>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</si>
  <si>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</si>
  <si>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</si>
  <si>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</si>
  <si>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</si>
  <si>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</si>
  <si>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</si>
  <si>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</si>
  <si>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</si>
  <si>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</si>
  <si>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</si>
  <si>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</si>
  <si>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</si>
  <si>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</si>
  <si>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</si>
  <si>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</si>
  <si>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</si>
  <si>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</si>
  <si>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</si>
  <si>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</si>
  <si>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</si>
  <si>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</si>
  <si>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</si>
  <si>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</si>
  <si>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</si>
  <si>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</si>
  <si>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</si>
  <si>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</si>
  <si>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</si>
  <si>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</si>
  <si>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</si>
  <si>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</si>
  <si>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</si>
  <si>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</si>
  <si>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</si>
  <si>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</si>
  <si>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</si>
  <si>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</si>
  <si>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</si>
  <si>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</si>
  <si>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</si>
  <si>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</si>
  <si>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</si>
  <si>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</si>
  <si>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</si>
  <si>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</si>
  <si>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</si>
  <si>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</si>
  <si>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</si>
  <si>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</si>
  <si>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</si>
  <si>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</si>
  <si>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</si>
  <si>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</si>
  <si>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</si>
  <si>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</si>
  <si>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</si>
  <si>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</si>
  <si>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</si>
  <si>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</si>
  <si>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</si>
  <si>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</si>
  <si>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</si>
  <si>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</si>
  <si>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</si>
  <si>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</si>
  <si>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</si>
  <si>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</si>
  <si>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</si>
  <si>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</si>
  <si>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</si>
  <si>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</si>
  <si>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</si>
  <si>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</si>
  <si>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</si>
  <si>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</si>
  <si>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</si>
  <si>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</si>
  <si>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</si>
  <si>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</si>
  <si>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</si>
  <si>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</si>
  <si>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</si>
  <si>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</si>
  <si>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</si>
  <si>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</si>
  <si>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</si>
  <si>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</si>
  <si>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</si>
  <si>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</si>
  <si>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</si>
  <si>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</si>
  <si>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</si>
  <si>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</si>
  <si>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</si>
  <si>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</si>
  <si>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</si>
  <si>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</si>
  <si>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</si>
  <si>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</si>
  <si>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</si>
  <si>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</si>
  <si>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</si>
  <si>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</si>
  <si>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</si>
  <si>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</si>
  <si>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</si>
  <si>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</si>
  <si>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</si>
  <si>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</si>
  <si>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</si>
  <si>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</si>
  <si>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</si>
  <si>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</si>
  <si>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</si>
  <si>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</si>
  <si>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</si>
  <si>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</si>
  <si>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</si>
  <si>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</si>
  <si>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</si>
  <si>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</si>
  <si>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</si>
  <si>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</si>
  <si>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</si>
  <si>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</si>
  <si>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</si>
  <si>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</si>
  <si>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</si>
  <si>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</si>
  <si>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</si>
  <si>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</si>
  <si>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</si>
  <si>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</si>
  <si>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</si>
  <si>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</si>
  <si>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</si>
  <si>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</si>
  <si>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</si>
  <si>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</si>
  <si>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</si>
  <si>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</si>
  <si>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</si>
  <si>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</si>
  <si>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</si>
  <si>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</si>
  <si>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</si>
  <si>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</si>
  <si>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</si>
  <si>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</si>
  <si>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</si>
  <si>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</si>
  <si>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</si>
  <si>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</si>
  <si>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</si>
  <si>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</si>
  <si>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</si>
  <si>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</si>
  <si>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</si>
  <si>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</si>
  <si>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</si>
  <si>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</si>
  <si>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</si>
  <si>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</si>
  <si>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</si>
  <si>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</si>
  <si>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</si>
  <si>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</si>
  <si>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</si>
  <si>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</si>
  <si>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</si>
  <si>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</si>
  <si>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</si>
  <si>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</si>
  <si>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</si>
  <si>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</si>
  <si>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</si>
  <si>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</si>
  <si>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</si>
  <si>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</si>
  <si>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</si>
  <si>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</si>
  <si>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</si>
  <si>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</si>
  <si>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</si>
  <si>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</si>
  <si>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</si>
  <si>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</si>
  <si>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</si>
  <si>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</si>
  <si>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</si>
  <si>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</si>
  <si>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</si>
  <si>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</si>
  <si>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</si>
  <si>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</si>
  <si>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</si>
  <si>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</si>
  <si>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</si>
  <si>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</si>
  <si>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</si>
  <si>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</si>
  <si>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</si>
  <si>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</si>
  <si>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</si>
  <si>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</si>
  <si>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</si>
  <si>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</si>
  <si>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</si>
  <si>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</si>
  <si>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</si>
  <si>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</si>
  <si>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</si>
  <si>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</si>
  <si>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</si>
  <si>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</si>
  <si>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</si>
  <si>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</si>
  <si>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</si>
  <si>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</si>
  <si>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</si>
  <si>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</si>
  <si>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</si>
  <si>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</si>
  <si>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</si>
  <si>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</si>
  <si>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</si>
  <si>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</si>
  <si>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</si>
  <si>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</si>
  <si>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</si>
  <si>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</si>
  <si>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</si>
  <si>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</si>
  <si>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</si>
  <si>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</si>
  <si>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</si>
  <si>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</si>
  <si>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</si>
  <si>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</si>
  <si>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</si>
  <si>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</si>
  <si>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</si>
  <si>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</si>
  <si>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</si>
  <si>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</si>
  <si>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</si>
  <si>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</si>
  <si>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</si>
  <si>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</si>
  <si>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</si>
  <si>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</si>
  <si>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</si>
  <si>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</si>
  <si>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</si>
  <si>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</si>
  <si>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</si>
  <si>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</si>
  <si>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</si>
  <si>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</si>
  <si>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</si>
  <si>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</si>
  <si>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</si>
  <si>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</si>
  <si>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</si>
  <si>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</si>
  <si>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</si>
  <si>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</si>
  <si>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</si>
  <si>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</si>
  <si>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</si>
  <si>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</si>
  <si>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</si>
  <si>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</si>
  <si>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</si>
  <si>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</si>
  <si>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</si>
  <si>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</si>
  <si>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</si>
  <si>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</si>
  <si>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</si>
  <si>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</si>
  <si>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</si>
  <si>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</si>
  <si>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</si>
  <si>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</si>
  <si>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</si>
  <si>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</si>
  <si>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</si>
  <si>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</si>
  <si>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</si>
  <si>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</si>
  <si>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</si>
  <si>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</si>
  <si>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</si>
  <si>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</si>
  <si>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</si>
  <si>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</si>
  <si>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</si>
  <si>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</si>
  <si>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</si>
  <si>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</si>
  <si>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</si>
  <si>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</si>
  <si>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</si>
  <si>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</si>
  <si>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</si>
  <si>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</si>
  <si>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</si>
  <si>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</si>
  <si>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</si>
  <si>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</si>
  <si>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</si>
  <si>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</si>
  <si>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</si>
  <si>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</si>
  <si>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</si>
  <si>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</si>
  <si>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</si>
  <si>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</si>
  <si>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</si>
  <si>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</si>
  <si>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</si>
  <si>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</si>
  <si>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</si>
  <si>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</si>
  <si>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</si>
  <si>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</si>
  <si>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</si>
  <si>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</si>
  <si>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</si>
  <si>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</si>
  <si>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</si>
  <si>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</si>
  <si>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</si>
  <si>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</si>
  <si>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</si>
  <si>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</si>
  <si>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</si>
  <si>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</si>
  <si>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</si>
  <si>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</si>
  <si>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</si>
  <si>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</si>
  <si>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</si>
  <si>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</si>
  <si>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</si>
  <si>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</si>
  <si>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</si>
  <si>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</si>
  <si>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</si>
  <si>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</si>
  <si>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</si>
  <si>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</si>
  <si>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</si>
  <si>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</si>
  <si>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</si>
  <si>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</si>
  <si>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</si>
  <si>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</si>
  <si>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</si>
  <si>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</si>
  <si>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</si>
  <si>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</si>
  <si>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</si>
  <si>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</si>
  <si>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</si>
  <si>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</si>
  <si>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</si>
  <si>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</si>
  <si>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</si>
  <si>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</si>
  <si>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</si>
  <si>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</si>
  <si>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</si>
  <si>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</si>
  <si>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</si>
  <si>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</si>
  <si>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</si>
  <si>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</si>
  <si>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</si>
  <si>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</si>
  <si>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</si>
  <si>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</si>
  <si>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</si>
  <si>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</si>
  <si>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</si>
  <si>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</si>
  <si>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</si>
  <si>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</si>
  <si>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</si>
  <si>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</si>
  <si>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</si>
  <si>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</si>
  <si>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</si>
  <si>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</si>
  <si>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</si>
  <si>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</si>
  <si>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</si>
  <si>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</si>
  <si>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</si>
  <si>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</si>
  <si>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</si>
  <si>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</si>
  <si>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</si>
  <si>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</si>
  <si>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</si>
  <si>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</si>
  <si>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</si>
  <si>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</si>
  <si>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</si>
  <si>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</si>
  <si>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</si>
  <si>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</si>
  <si>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</si>
  <si>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</si>
  <si>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</si>
  <si>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</si>
  <si>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</si>
  <si>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</si>
  <si>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</si>
  <si>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</si>
  <si>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</si>
  <si>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</si>
  <si>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</si>
  <si>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</si>
  <si>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</si>
  <si>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</si>
  <si>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</si>
  <si>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</si>
  <si>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</si>
  <si>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</si>
  <si>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</si>
  <si>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</si>
  <si>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</si>
  <si>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</si>
  <si>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</si>
  <si>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</si>
  <si>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</si>
  <si>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</si>
  <si>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</si>
  <si>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</si>
  <si>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</si>
  <si>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</si>
  <si>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</si>
  <si>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</si>
  <si>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</si>
  <si>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</si>
  <si>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</si>
  <si>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</si>
  <si>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</si>
  <si>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</si>
  <si>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</si>
  <si>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</si>
  <si>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</si>
  <si>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</si>
  <si>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</si>
  <si>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</si>
  <si>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</si>
  <si>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</si>
  <si>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</si>
  <si>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</si>
  <si>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</si>
  <si>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</si>
  <si>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</si>
  <si>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</si>
  <si>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</si>
  <si>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</si>
  <si>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</si>
  <si>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</si>
  <si>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</si>
  <si>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</si>
  <si>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</si>
  <si>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</si>
  <si>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</si>
  <si>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</si>
  <si>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</si>
  <si>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</si>
  <si>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</si>
  <si>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</si>
  <si>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</si>
  <si>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</si>
  <si>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</si>
  <si>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</si>
  <si>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</si>
  <si>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</si>
  <si>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</si>
  <si>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</si>
  <si>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</si>
  <si>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</si>
  <si>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</si>
  <si>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</si>
  <si>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</si>
  <si>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</si>
  <si>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</si>
  <si>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</si>
  <si>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</si>
  <si>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</si>
  <si>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</si>
  <si>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</si>
  <si>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</si>
  <si>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</si>
  <si>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</si>
  <si>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</si>
  <si>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</si>
  <si>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</si>
  <si>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</si>
  <si>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</si>
  <si>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</si>
  <si>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</si>
  <si>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</si>
  <si>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</si>
  <si>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</si>
  <si>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</si>
  <si>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</si>
  <si>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</si>
  <si>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</si>
  <si>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</si>
  <si>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</si>
  <si>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</si>
  <si>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</si>
  <si>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</si>
  <si>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</si>
  <si>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</si>
  <si>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</si>
  <si>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</si>
  <si>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</si>
  <si>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</si>
  <si>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</si>
  <si>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</si>
  <si>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</si>
  <si>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</si>
  <si>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</si>
  <si>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</si>
  <si>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</si>
  <si>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</si>
  <si>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</si>
  <si>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</si>
  <si>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</si>
  <si>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</si>
  <si>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</si>
  <si>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</si>
  <si>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</si>
  <si>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</si>
  <si>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</si>
  <si>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</si>
  <si>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</si>
  <si>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</si>
  <si>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</si>
  <si>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</si>
  <si>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</si>
  <si>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</si>
  <si>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</si>
  <si>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</si>
  <si>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</si>
  <si>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</si>
  <si>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</si>
  <si>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</si>
  <si>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</si>
  <si>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</si>
  <si>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</si>
  <si>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</si>
  <si>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</si>
  <si>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</si>
  <si>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</si>
  <si>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</si>
  <si>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</si>
  <si>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</si>
  <si>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</si>
  <si>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</si>
  <si>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</si>
  <si>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</si>
  <si>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</si>
  <si>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</si>
  <si>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</si>
  <si>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</si>
  <si>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</si>
  <si>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</si>
  <si>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</si>
  <si>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</si>
  <si>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</si>
  <si>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</si>
  <si>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</si>
  <si>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</si>
  <si>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</si>
  <si>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</si>
  <si>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</si>
  <si>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</si>
  <si>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</si>
  <si>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</si>
  <si>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</si>
  <si>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</si>
  <si>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</si>
  <si>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</si>
  <si>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</si>
  <si>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</si>
  <si>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</si>
  <si>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</si>
  <si>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</si>
  <si>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</si>
  <si>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</si>
  <si>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</si>
  <si>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</si>
  <si>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</si>
  <si>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</si>
  <si>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</si>
  <si>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</si>
  <si>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</si>
  <si>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</si>
  <si>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</si>
  <si>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</si>
  <si>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</si>
  <si>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</si>
  <si>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</si>
  <si>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</si>
  <si>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</si>
  <si>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</si>
  <si>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</si>
  <si>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</si>
  <si>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</si>
  <si>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</si>
  <si>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</si>
  <si>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</si>
  <si>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</si>
  <si>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</si>
  <si>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</si>
  <si>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</si>
  <si>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</si>
  <si>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</si>
  <si>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</si>
  <si>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</si>
  <si>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</si>
  <si>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</si>
  <si>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</si>
  <si>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</si>
  <si>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</si>
  <si>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</si>
  <si>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</si>
  <si>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</si>
  <si>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</si>
  <si>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</si>
  <si>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</si>
  <si>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</si>
  <si>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</si>
  <si>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</si>
  <si>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</si>
  <si>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</si>
  <si>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</si>
  <si>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</si>
  <si>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</si>
  <si>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</si>
  <si>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</si>
  <si>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</si>
  <si>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</si>
  <si>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</si>
  <si>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</si>
  <si>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</si>
  <si>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</si>
  <si>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</si>
  <si>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</si>
  <si>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</si>
  <si>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</si>
  <si>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</si>
  <si>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</si>
  <si>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</si>
  <si>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</si>
  <si>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</si>
  <si>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</si>
  <si>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</si>
  <si>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</si>
  <si>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</si>
  <si>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</si>
  <si>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</si>
  <si>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</si>
  <si>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</si>
  <si>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</si>
  <si>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</si>
  <si>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</si>
  <si>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</si>
  <si>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</si>
  <si>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</si>
  <si>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</si>
  <si>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</si>
  <si>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</si>
  <si>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</si>
  <si>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</si>
  <si>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</si>
  <si>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</si>
  <si>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</si>
  <si>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</si>
  <si>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</si>
  <si>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</si>
  <si>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</si>
  <si>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</si>
  <si>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</si>
  <si>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</si>
  <si>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</si>
  <si>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</si>
  <si>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</si>
  <si>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</si>
  <si>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</si>
  <si>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</si>
  <si>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</si>
  <si>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</si>
  <si>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</si>
  <si>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</si>
  <si>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</si>
  <si>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</si>
  <si>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</si>
  <si>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</si>
  <si>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</si>
  <si>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</si>
  <si>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</si>
  <si>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</si>
  <si>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</si>
  <si>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</si>
  <si>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</si>
  <si>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</si>
  <si>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</si>
  <si>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</si>
  <si>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</si>
  <si>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</si>
  <si>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</si>
  <si>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</si>
  <si>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</si>
  <si>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</si>
  <si>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</si>
  <si>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</si>
  <si>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</si>
  <si>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</si>
  <si>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</si>
  <si>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</si>
  <si>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</si>
  <si>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</si>
  <si>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</si>
  <si>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</si>
  <si>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</si>
  <si>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</si>
  <si>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</si>
  <si>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</si>
  <si>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</si>
  <si>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</si>
  <si>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</si>
  <si>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</si>
  <si>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</si>
  <si>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</si>
  <si>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</si>
  <si>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</si>
  <si>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</si>
  <si>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</si>
  <si>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</si>
  <si>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</si>
  <si>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</si>
  <si>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</si>
  <si>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</si>
  <si>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</si>
  <si>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</si>
  <si>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</si>
  <si>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</si>
  <si>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</si>
  <si>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</si>
  <si>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</si>
  <si>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</si>
  <si>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</si>
  <si>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</si>
  <si>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</si>
  <si>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</si>
  <si>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</si>
  <si>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</si>
  <si>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</si>
  <si>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</si>
  <si>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</si>
  <si>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</si>
  <si>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</si>
  <si>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</si>
  <si>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</si>
  <si>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</si>
  <si>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</si>
  <si>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</si>
  <si>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</si>
  <si>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</si>
  <si>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</si>
  <si>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</si>
  <si>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</si>
  <si>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</si>
  <si>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</si>
  <si>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</si>
  <si>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</si>
  <si>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</si>
  <si>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</si>
  <si>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</si>
  <si>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</si>
  <si>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</si>
  <si>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</si>
  <si>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</si>
  <si>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</si>
  <si>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</si>
  <si>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</si>
  <si>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</si>
  <si>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</si>
  <si>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</si>
  <si>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</si>
  <si>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</si>
  <si>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</si>
  <si>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</si>
  <si>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</si>
  <si>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</si>
  <si>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</si>
  <si>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</si>
  <si>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</si>
  <si>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</si>
  <si>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</si>
  <si>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</si>
  <si>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</si>
  <si>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</si>
  <si>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</si>
  <si>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</si>
  <si>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</si>
  <si>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</si>
  <si>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</si>
  <si>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</si>
  <si>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</si>
  <si>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</si>
  <si>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</si>
  <si>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</si>
  <si>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</si>
  <si>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</si>
  <si>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</si>
  <si>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</si>
  <si>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</si>
  <si>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</si>
  <si>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</si>
  <si>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</si>
  <si>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</si>
  <si>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</si>
  <si>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</si>
  <si>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</si>
  <si>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</si>
  <si>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</si>
  <si>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</si>
  <si>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</si>
  <si>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</si>
  <si>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</si>
  <si>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</si>
  <si>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</si>
  <si>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</si>
  <si>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</si>
  <si>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</si>
  <si>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</si>
  <si>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</si>
  <si>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</si>
  <si>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</si>
  <si>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</si>
  <si>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</si>
  <si>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</si>
  <si>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</si>
  <si>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</si>
  <si>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</si>
  <si>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</si>
  <si>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</si>
  <si>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</si>
  <si>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</si>
  <si>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</si>
  <si>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</si>
  <si>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</si>
  <si>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</si>
  <si>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</si>
  <si>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</si>
  <si>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</si>
  <si>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</si>
  <si>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</si>
  <si>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</si>
  <si>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</si>
  <si>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</si>
  <si>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</si>
  <si>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</si>
  <si>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</si>
  <si>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</si>
  <si>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</si>
  <si>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</si>
  <si>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</si>
  <si>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</si>
  <si>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</si>
  <si>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</si>
  <si>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</si>
  <si>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</si>
  <si>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</si>
  <si>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</si>
  <si>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</si>
  <si>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</si>
  <si>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</si>
  <si>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</si>
  <si>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</si>
  <si>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</si>
  <si>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</si>
  <si>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</si>
  <si>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</si>
  <si>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</si>
  <si>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</si>
  <si>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</si>
  <si>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</si>
  <si>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</si>
  <si>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</si>
  <si>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</si>
  <si>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</si>
  <si>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</si>
  <si>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</si>
  <si>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</si>
  <si>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</si>
  <si>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</si>
  <si>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</si>
  <si>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</si>
  <si>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</si>
  <si>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</si>
  <si>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</si>
  <si>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</si>
  <si>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</si>
  <si>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</si>
  <si>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</si>
  <si>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</si>
  <si>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</si>
  <si>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</si>
  <si>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</si>
  <si>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</si>
  <si>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</si>
  <si>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</si>
  <si>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</si>
  <si>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</si>
  <si>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</si>
  <si>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</si>
  <si>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</si>
  <si>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</si>
  <si>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</si>
  <si>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</si>
  <si>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</si>
  <si>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</si>
  <si>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</si>
  <si>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</si>
  <si>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</si>
  <si>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</si>
  <si>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</si>
  <si>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</si>
  <si>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</si>
  <si>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</si>
  <si>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</si>
  <si>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</si>
  <si>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</si>
  <si>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</si>
  <si>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</si>
  <si>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</si>
  <si>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</si>
  <si>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</si>
  <si>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</si>
  <si>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</si>
  <si>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</si>
  <si>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</si>
  <si>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</si>
  <si>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</si>
  <si>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</si>
  <si>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</si>
  <si>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</si>
  <si>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</si>
  <si>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</si>
  <si>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</si>
  <si>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</si>
  <si>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</si>
  <si>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</si>
  <si>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</si>
  <si>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</si>
  <si>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</si>
  <si>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</si>
  <si>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</si>
  <si>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</si>
  <si>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</si>
  <si>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</si>
  <si>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</si>
  <si>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</si>
  <si>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</si>
  <si>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</si>
  <si>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</si>
  <si>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</si>
  <si>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</si>
  <si>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</si>
  <si>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</si>
  <si>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</si>
  <si>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</si>
  <si>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</si>
  <si>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</si>
  <si>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</si>
  <si>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</si>
  <si>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</si>
  <si>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</si>
  <si>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</si>
  <si>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</si>
  <si>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</si>
  <si>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</si>
  <si>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</si>
  <si>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</si>
  <si>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</si>
  <si>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</si>
  <si>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</si>
  <si>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</si>
  <si>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</si>
  <si>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</si>
  <si>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</si>
  <si>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</si>
  <si>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</si>
  <si>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</si>
  <si>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</si>
  <si>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</si>
  <si>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</si>
  <si>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</si>
  <si>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</si>
  <si>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</si>
  <si>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</si>
  <si>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</si>
  <si>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</si>
  <si>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</si>
  <si>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</si>
  <si>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</si>
  <si>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</si>
  <si>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</si>
  <si>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</si>
  <si>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</si>
  <si>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</si>
  <si>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</si>
  <si>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</si>
  <si>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</si>
  <si>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</si>
  <si>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</si>
  <si>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</si>
  <si>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</si>
  <si>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</si>
  <si>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</si>
  <si>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</si>
  <si>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</si>
  <si>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</si>
  <si>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</si>
  <si>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</si>
  <si>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</si>
  <si>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</si>
  <si>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</si>
  <si>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</si>
  <si>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</si>
  <si>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</si>
  <si>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</si>
  <si>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</si>
  <si>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</si>
  <si>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</si>
  <si>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</si>
  <si>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</si>
  <si>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</si>
  <si>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</si>
  <si>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</si>
  <si>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</si>
  <si>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</si>
  <si>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</si>
  <si>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</si>
  <si>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</si>
  <si>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</si>
  <si>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</si>
  <si>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</si>
  <si>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</si>
  <si>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</si>
  <si>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</si>
  <si>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</si>
  <si>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</si>
  <si>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</si>
  <si>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</si>
  <si>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</si>
  <si>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</si>
  <si>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</si>
  <si>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</si>
  <si>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</si>
  <si>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</si>
  <si>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</si>
  <si>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</si>
  <si>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</si>
  <si>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</si>
  <si>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</si>
  <si>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</si>
  <si>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</si>
  <si>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</si>
  <si>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</si>
  <si>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</si>
  <si>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</si>
  <si>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</si>
  <si>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</si>
  <si>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</si>
  <si>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</si>
  <si>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</si>
  <si>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</si>
  <si>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</si>
  <si>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</si>
  <si>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</si>
  <si>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</si>
  <si>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</si>
  <si>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</si>
  <si>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</si>
  <si>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</si>
  <si>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</si>
  <si>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</si>
  <si>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</si>
  <si>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</si>
  <si>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</si>
  <si>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</si>
  <si>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</si>
  <si>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</si>
  <si>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</si>
  <si>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</si>
  <si>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</si>
  <si>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</si>
  <si>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</si>
  <si>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</si>
  <si>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</si>
  <si>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</si>
  <si>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</si>
  <si>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</si>
  <si>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</si>
  <si>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</si>
  <si>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</si>
  <si>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</si>
  <si>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</si>
  <si>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</si>
  <si>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</si>
  <si>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</si>
  <si>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</si>
  <si>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</si>
  <si>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</si>
  <si>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</si>
  <si>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</si>
  <si>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</si>
  <si>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</si>
  <si>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</si>
  <si>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</si>
  <si>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</si>
  <si>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</si>
  <si>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</si>
  <si>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</si>
  <si>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</si>
  <si>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</si>
  <si>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</si>
  <si>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</si>
  <si>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</si>
  <si>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</si>
  <si>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</si>
  <si>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</si>
  <si>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</si>
  <si>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</si>
  <si>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</si>
  <si>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</si>
  <si>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</si>
  <si>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</si>
  <si>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</si>
  <si>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</si>
  <si>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</si>
  <si>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</si>
  <si>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</si>
  <si>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</si>
  <si>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</si>
  <si>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</si>
  <si>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</si>
  <si>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</si>
  <si>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</si>
  <si>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</si>
  <si>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</si>
  <si>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</si>
  <si>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</si>
  <si>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</si>
  <si>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</si>
  <si>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</si>
  <si>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</si>
  <si>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</si>
  <si>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</si>
  <si>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</si>
  <si>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</si>
  <si>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</si>
  <si>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</si>
  <si>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</si>
  <si>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</si>
  <si>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</si>
  <si>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</si>
  <si>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</si>
  <si>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</si>
  <si>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</si>
  <si>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</si>
  <si>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</si>
  <si>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</si>
  <si>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</si>
  <si>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</si>
  <si>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</si>
  <si>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</si>
  <si>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</si>
  <si>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</si>
  <si>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</si>
  <si>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</si>
  <si>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</si>
  <si>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</si>
  <si>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</si>
  <si>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</si>
  <si>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</si>
  <si>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</si>
  <si>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</si>
  <si>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</si>
  <si>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</si>
  <si>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</si>
  <si>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</si>
  <si>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</si>
  <si>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</si>
  <si>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</si>
  <si>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</si>
  <si>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</si>
  <si>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</si>
  <si>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</si>
  <si>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</si>
  <si>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</si>
  <si>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</si>
  <si>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</si>
  <si>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</si>
  <si>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</si>
  <si>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</si>
  <si>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</si>
  <si>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</si>
  <si>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</si>
  <si>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</si>
  <si>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</si>
  <si>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</si>
  <si>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</si>
  <si>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</si>
  <si>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</si>
  <si>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</si>
  <si>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</si>
  <si>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</si>
  <si>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</si>
  <si>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</si>
  <si>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</si>
  <si>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</si>
  <si>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</si>
  <si>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</si>
  <si>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</si>
  <si>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</si>
  <si>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</si>
  <si>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</si>
  <si>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</si>
  <si>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</si>
  <si>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</si>
  <si>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</si>
  <si>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</si>
  <si>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</si>
  <si>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</si>
  <si>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</si>
  <si>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</si>
  <si>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</si>
  <si>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</si>
  <si>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</si>
  <si>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</si>
  <si>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</si>
  <si>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</si>
  <si>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</si>
  <si>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</si>
  <si>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</si>
  <si>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</si>
  <si>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</si>
  <si>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</si>
  <si>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</si>
  <si>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</si>
  <si>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</si>
  <si>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</si>
  <si>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</si>
  <si>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</si>
  <si>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</si>
  <si>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</si>
  <si>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</si>
  <si>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</si>
  <si>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</si>
  <si>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</si>
  <si>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</si>
  <si>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</si>
  <si>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</si>
  <si>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</si>
  <si>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</si>
  <si>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</si>
  <si>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</si>
  <si>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</si>
  <si>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</si>
  <si>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</si>
  <si>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</si>
  <si>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</si>
  <si>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</si>
  <si>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</si>
  <si>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</si>
  <si>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</si>
  <si>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</si>
  <si>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</si>
  <si>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</si>
  <si>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</si>
  <si>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</si>
  <si>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</si>
  <si>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</si>
  <si>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</si>
  <si>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</si>
  <si>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</si>
  <si>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</si>
  <si>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</si>
  <si>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</si>
  <si>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</si>
  <si>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</si>
  <si>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</si>
  <si>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</si>
  <si>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</si>
  <si>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</si>
  <si>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</si>
  <si>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</si>
  <si>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</si>
  <si>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</si>
  <si>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</si>
  <si>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</si>
  <si>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</si>
  <si>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</si>
  <si>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</si>
  <si>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</si>
  <si>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</si>
  <si>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</si>
  <si>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</si>
  <si>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</si>
  <si>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</si>
  <si>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</si>
  <si>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</si>
  <si>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</si>
  <si>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</si>
  <si>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</si>
  <si>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</si>
  <si>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</si>
  <si>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</si>
  <si>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</si>
  <si>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</si>
  <si>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</si>
  <si>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</si>
  <si>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</si>
  <si>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</si>
  <si>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</si>
  <si>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</si>
  <si>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</si>
  <si>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</si>
  <si>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</si>
  <si>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</si>
  <si>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</si>
  <si>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</si>
  <si>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</si>
  <si>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</si>
  <si>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</si>
  <si>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</si>
  <si>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</si>
  <si>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</si>
  <si>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</si>
  <si>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</si>
  <si>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</si>
  <si>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</si>
  <si>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</si>
  <si>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</si>
  <si>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</si>
  <si>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</si>
  <si>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</si>
  <si>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</si>
  <si>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</si>
  <si>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</si>
  <si>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</si>
  <si>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</si>
  <si>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</si>
  <si>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</si>
  <si>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</si>
  <si>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</si>
  <si>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</si>
  <si>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</si>
  <si>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</si>
  <si>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</si>
  <si>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</si>
  <si>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</si>
  <si>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</si>
  <si>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</si>
  <si>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</si>
  <si>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</si>
  <si>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</si>
  <si>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</si>
  <si>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</si>
  <si>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</si>
  <si>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</si>
  <si>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</si>
  <si>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</si>
  <si>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</si>
  <si>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</si>
  <si>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</si>
  <si>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</si>
  <si>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</si>
  <si>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</si>
  <si>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</si>
  <si>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</si>
  <si>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</si>
  <si>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</si>
  <si>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</si>
  <si>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</si>
  <si>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</si>
  <si>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</si>
  <si>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</si>
  <si>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</si>
  <si>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</si>
  <si>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</si>
  <si>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</si>
  <si>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</si>
  <si>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</si>
  <si>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</si>
  <si>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</si>
  <si>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</si>
  <si>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</si>
  <si>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</si>
  <si>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</si>
  <si>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</si>
  <si>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</si>
  <si>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</si>
  <si>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</si>
  <si>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</si>
  <si>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</si>
  <si>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</si>
  <si>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</si>
  <si>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</si>
  <si>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</si>
  <si>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</si>
  <si>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</si>
  <si>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</si>
  <si>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</si>
  <si>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</si>
  <si>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</si>
  <si>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</si>
  <si>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</si>
  <si>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</si>
  <si>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</si>
  <si>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</si>
  <si>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</si>
  <si>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</si>
  <si>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</si>
  <si>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</si>
  <si>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</si>
  <si>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</si>
  <si>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</si>
  <si>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</si>
  <si>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</si>
  <si>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</si>
  <si>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</si>
  <si>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</si>
  <si>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</si>
  <si>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</si>
  <si>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</si>
  <si>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</si>
  <si>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</si>
  <si>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</si>
  <si>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</si>
  <si>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</si>
  <si>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</si>
  <si>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</si>
  <si>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</si>
  <si>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</si>
  <si>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</si>
  <si>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</si>
  <si>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</si>
  <si>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</si>
  <si>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</si>
  <si>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</si>
  <si>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</si>
  <si>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</si>
  <si>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</si>
  <si>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</si>
  <si>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</si>
  <si>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</si>
  <si>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</si>
  <si>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</si>
  <si>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</si>
  <si>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</si>
  <si>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</si>
  <si>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</si>
  <si>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</si>
  <si>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</si>
  <si>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</si>
  <si>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</si>
  <si>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</si>
  <si>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</si>
  <si>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</si>
  <si>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</si>
  <si>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</si>
  <si>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</si>
  <si>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</si>
  <si>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</si>
  <si>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</si>
  <si>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</si>
  <si>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</si>
  <si>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</si>
  <si>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</si>
  <si>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</si>
  <si>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</si>
  <si>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</si>
  <si>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</si>
  <si>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</si>
  <si>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</si>
  <si>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</si>
  <si>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</si>
  <si>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</si>
  <si>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</si>
  <si>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</si>
  <si>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</si>
  <si>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</si>
  <si>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</si>
  <si>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</si>
  <si>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</si>
  <si>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</si>
  <si>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</si>
  <si>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</si>
  <si>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</si>
  <si>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</si>
  <si>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</si>
  <si>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</si>
  <si>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</si>
  <si>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</si>
  <si>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</si>
  <si>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</si>
  <si>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</si>
  <si>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</si>
  <si>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</si>
  <si>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</si>
  <si>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</si>
  <si>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</si>
  <si>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</si>
  <si>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</si>
  <si>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</si>
  <si>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</si>
  <si>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</si>
  <si>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</si>
  <si>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</si>
  <si>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</si>
  <si>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</si>
  <si>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</si>
  <si>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</si>
  <si>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</si>
  <si>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</si>
  <si>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</si>
  <si>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</si>
  <si>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</si>
  <si>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</si>
  <si>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</si>
  <si>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</si>
  <si>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</si>
  <si>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</si>
  <si>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</si>
  <si>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</si>
  <si>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</si>
  <si>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</si>
  <si>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</si>
  <si>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</si>
  <si>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</si>
  <si>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</si>
  <si>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</si>
  <si>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</si>
  <si>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</si>
  <si>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</si>
  <si>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</si>
  <si>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</si>
  <si>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</si>
  <si>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</si>
  <si>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</si>
  <si>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</si>
  <si>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</si>
  <si>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</si>
  <si>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</si>
  <si>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</si>
  <si>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</si>
  <si>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</si>
  <si>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</si>
  <si>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</si>
  <si>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</si>
  <si>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</si>
  <si>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</si>
  <si>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</si>
  <si>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</si>
  <si>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</si>
  <si>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</si>
  <si>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</si>
  <si>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</si>
  <si>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</si>
  <si>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</si>
  <si>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</si>
  <si>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</si>
  <si>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</si>
  <si>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</si>
  <si>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</si>
  <si>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</si>
  <si>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</si>
  <si>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</si>
  <si>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</si>
  <si>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</si>
  <si>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</si>
  <si>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</si>
  <si>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</si>
  <si>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</si>
  <si>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</si>
  <si>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</si>
  <si>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</si>
  <si>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</si>
  <si>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</si>
  <si>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</si>
  <si>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</si>
  <si>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</si>
  <si>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</si>
  <si>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</si>
  <si>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</si>
  <si>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</si>
  <si>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</si>
  <si>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</si>
  <si>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</si>
  <si>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</si>
  <si>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</si>
  <si>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</si>
  <si>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</si>
  <si>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</si>
  <si>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</si>
  <si>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</si>
  <si>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</si>
  <si>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</si>
  <si>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</si>
  <si>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</si>
  <si>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</si>
  <si>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</si>
  <si>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</si>
  <si>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</si>
  <si>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</si>
  <si>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</si>
  <si>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</si>
  <si>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</si>
  <si>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</si>
  <si>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</si>
  <si>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</si>
  <si>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</si>
  <si>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</si>
  <si>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</si>
  <si>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</si>
  <si>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</si>
  <si>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</si>
  <si>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</si>
  <si>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</si>
  <si>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</si>
  <si>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</si>
  <si>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</si>
  <si>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</si>
  <si>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</si>
  <si>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</si>
  <si>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</si>
  <si>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</si>
  <si>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</si>
  <si>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</si>
  <si>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</si>
  <si>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</si>
  <si>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</si>
  <si>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</si>
  <si>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</si>
  <si>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</si>
  <si>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</si>
  <si>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</si>
  <si>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</si>
  <si>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</si>
  <si>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</si>
  <si>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</si>
  <si>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</si>
  <si>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</si>
  <si>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</si>
  <si>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</si>
  <si>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</si>
  <si>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</si>
  <si>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</si>
  <si>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</si>
  <si>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</si>
  <si>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</si>
  <si>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</si>
  <si>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</si>
  <si>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</si>
  <si>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</si>
  <si>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</si>
  <si>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</si>
  <si>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</si>
  <si>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</si>
  <si>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</si>
  <si>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</si>
  <si>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</si>
  <si>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</si>
  <si>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</si>
  <si>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</si>
  <si>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</si>
  <si>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</si>
  <si>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</si>
  <si>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</si>
  <si>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</si>
  <si>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</si>
  <si>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</si>
  <si>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</si>
  <si>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</si>
  <si>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</si>
  <si>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</si>
  <si>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</si>
  <si>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</si>
  <si>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</si>
  <si>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</si>
  <si>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</si>
  <si>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</si>
  <si>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</si>
  <si>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</si>
  <si>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</si>
  <si>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</si>
  <si>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</si>
  <si>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</si>
  <si>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</si>
  <si>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</si>
  <si>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</si>
  <si>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</si>
  <si>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</si>
  <si>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</si>
  <si>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</si>
  <si>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</si>
  <si>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</si>
  <si>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</si>
  <si>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</si>
  <si>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</si>
  <si>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</si>
  <si>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</si>
  <si>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</si>
  <si>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</si>
  <si>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</si>
  <si>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</si>
  <si>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</si>
  <si>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</si>
  <si>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</si>
  <si>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</si>
  <si>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</si>
  <si>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</si>
  <si>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</si>
  <si>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</si>
  <si>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</si>
  <si>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</si>
  <si>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</si>
  <si>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</si>
  <si>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</si>
  <si>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</si>
  <si>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</si>
  <si>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</si>
  <si>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</si>
  <si>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</si>
  <si>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</si>
  <si>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</si>
  <si>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</si>
  <si>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</si>
  <si>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</si>
  <si>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</si>
  <si>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</si>
  <si>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</si>
  <si>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</si>
  <si>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</si>
  <si>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</si>
  <si>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</si>
  <si>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</si>
  <si>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</si>
  <si>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</si>
  <si>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</si>
  <si>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</si>
  <si>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</si>
  <si>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</si>
  <si>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</si>
  <si>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</si>
  <si>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</si>
  <si>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</si>
  <si>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</si>
  <si>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</si>
  <si>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</si>
  <si>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</si>
  <si>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</si>
  <si>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</si>
  <si>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</si>
  <si>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</si>
  <si>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</si>
  <si>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</si>
  <si>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</si>
  <si>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</si>
  <si>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</si>
  <si>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</si>
  <si>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</si>
  <si>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</si>
  <si>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</si>
  <si>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</si>
  <si>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</si>
  <si>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</si>
  <si>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</si>
  <si>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</si>
  <si>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</si>
  <si>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</si>
  <si>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</si>
  <si>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</si>
  <si>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</si>
  <si>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</si>
  <si>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</si>
  <si>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</si>
  <si>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</si>
  <si>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</si>
  <si>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</si>
  <si>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</si>
  <si>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</si>
  <si>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</si>
  <si>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</si>
  <si>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</si>
  <si>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</si>
  <si>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</si>
  <si>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</si>
  <si>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</si>
  <si>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</si>
  <si>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</si>
  <si>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</si>
  <si>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</si>
  <si>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</si>
  <si>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</si>
  <si>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</si>
  <si>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</si>
  <si>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</si>
  <si>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</si>
  <si>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</si>
  <si>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</si>
  <si>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</si>
  <si>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</si>
  <si>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</si>
  <si>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</si>
  <si>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</si>
  <si>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</si>
  <si>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</si>
  <si>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</si>
  <si>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</si>
  <si>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</si>
  <si>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</si>
  <si>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</si>
  <si>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</si>
  <si>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</si>
  <si>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</si>
  <si>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</si>
  <si>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</si>
  <si>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</si>
  <si>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</si>
  <si>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</si>
  <si>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</si>
  <si>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</si>
  <si>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</si>
  <si>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</si>
  <si>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</si>
  <si>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</si>
  <si>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</si>
  <si>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</si>
  <si>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</si>
  <si>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</si>
  <si>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</si>
  <si>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</si>
  <si>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</si>
  <si>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</si>
  <si>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</si>
  <si>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</si>
  <si>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</si>
  <si>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</si>
  <si>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</si>
  <si>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</si>
  <si>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</si>
  <si>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</si>
  <si>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</si>
  <si>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</si>
  <si>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</si>
  <si>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</si>
  <si>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</si>
  <si>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</si>
  <si>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</si>
  <si>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</si>
  <si>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</si>
  <si>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</si>
  <si>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</si>
  <si>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</si>
  <si>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</si>
  <si>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</si>
  <si>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</si>
  <si>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</si>
  <si>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</si>
  <si>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</si>
  <si>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</si>
  <si>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</si>
  <si>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</si>
  <si>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</si>
  <si>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</si>
  <si>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</si>
  <si>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</si>
  <si>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</si>
  <si>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</si>
  <si>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</si>
  <si>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</si>
  <si>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</si>
  <si>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</si>
  <si>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</si>
  <si>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</si>
  <si>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</si>
  <si>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</si>
  <si>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</si>
  <si>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</si>
  <si>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</si>
  <si>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</si>
  <si>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</si>
  <si>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</si>
  <si>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</si>
  <si>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</si>
  <si>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</si>
  <si>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</si>
  <si>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</si>
  <si>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</si>
  <si>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</si>
  <si>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</si>
  <si>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</si>
  <si>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</si>
  <si>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</si>
  <si>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</si>
  <si>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</si>
  <si>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</si>
  <si>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</si>
  <si>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</si>
  <si>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</si>
  <si>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</si>
  <si>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</si>
  <si>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</si>
  <si>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</si>
  <si>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</si>
  <si>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</si>
  <si>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</si>
  <si>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</si>
  <si>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</si>
  <si>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</si>
  <si>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</si>
  <si>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</si>
  <si>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</si>
  <si>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</si>
  <si>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</si>
  <si>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</si>
  <si>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</si>
  <si>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</si>
  <si>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</si>
  <si>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</si>
  <si>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</si>
  <si>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</si>
  <si>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</si>
  <si>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</si>
  <si>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</si>
  <si>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</si>
  <si>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</si>
  <si>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</si>
  <si>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</si>
  <si>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</si>
  <si>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</si>
  <si>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</si>
  <si>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</si>
  <si>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</si>
  <si>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</si>
  <si>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</si>
  <si>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</si>
  <si>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</si>
  <si>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</si>
  <si>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</si>
  <si>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</si>
  <si>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</si>
  <si>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</si>
  <si>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</si>
  <si>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</si>
  <si>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</si>
  <si>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</si>
  <si>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</si>
  <si>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</si>
  <si>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</si>
  <si>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</si>
  <si>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</si>
  <si>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</si>
  <si>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</si>
  <si>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</si>
  <si>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</si>
  <si>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</si>
  <si>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</si>
  <si>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</si>
  <si>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</si>
  <si>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</si>
  <si>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</si>
  <si>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</si>
  <si>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</si>
  <si>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</si>
  <si>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</si>
  <si>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</si>
  <si>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</si>
  <si>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</si>
  <si>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</si>
  <si>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</si>
  <si>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</si>
  <si>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</si>
  <si>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</si>
  <si>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</si>
  <si>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</si>
  <si>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</si>
  <si>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</si>
  <si>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</si>
  <si>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</si>
  <si>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</si>
  <si>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</si>
  <si>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</si>
  <si>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</si>
  <si>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</si>
  <si>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</si>
  <si>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</si>
  <si>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</si>
  <si>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</si>
  <si>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</si>
  <si>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</si>
  <si>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</si>
  <si>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</si>
  <si>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</si>
  <si>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</si>
  <si>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</si>
  <si>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</si>
  <si>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</si>
  <si>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</si>
  <si>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</si>
  <si>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</si>
  <si>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</si>
  <si>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</si>
  <si>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</si>
  <si>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</si>
  <si>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</si>
  <si>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</si>
  <si>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</si>
  <si>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</si>
  <si>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</si>
  <si>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</si>
  <si>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</si>
  <si>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</si>
  <si>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</si>
  <si>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</si>
  <si>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</si>
  <si>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</si>
  <si>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</si>
  <si>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</si>
  <si>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</si>
  <si>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</si>
  <si>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</si>
  <si>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</si>
  <si>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</si>
  <si>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</si>
  <si>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</si>
  <si>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</si>
  <si>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</si>
  <si>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</si>
  <si>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</si>
  <si>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</si>
  <si>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</si>
  <si>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</si>
  <si>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</si>
  <si>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</si>
  <si>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</si>
  <si>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</si>
  <si>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</si>
  <si>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</si>
  <si>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</si>
  <si>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</si>
  <si>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</si>
  <si>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</si>
  <si>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</si>
  <si>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</si>
  <si>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</si>
  <si>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</si>
  <si>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</si>
  <si>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</si>
  <si>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</si>
  <si>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</si>
  <si>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</si>
  <si>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</si>
  <si>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</si>
  <si>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</si>
  <si>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</si>
  <si>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</si>
  <si>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</si>
  <si>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</si>
  <si>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</si>
  <si>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</si>
  <si>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</si>
  <si>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</si>
  <si>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</si>
  <si>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</si>
  <si>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</si>
  <si>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</si>
  <si>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</si>
  <si>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</si>
  <si>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</si>
  <si>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</si>
  <si>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</si>
  <si>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</si>
  <si>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</si>
  <si>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</si>
  <si>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</si>
  <si>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</si>
  <si>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</si>
  <si>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</si>
  <si>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</si>
  <si>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</si>
  <si>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</si>
  <si>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</si>
  <si>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</si>
  <si>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</si>
  <si>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</si>
  <si>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</si>
  <si>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</si>
  <si>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</si>
  <si>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</si>
  <si>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</si>
  <si>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</si>
  <si>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</si>
  <si>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</si>
  <si>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</si>
  <si>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</si>
  <si>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</si>
  <si>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</si>
  <si>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</si>
  <si>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</si>
  <si>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</si>
  <si>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</si>
  <si>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</si>
  <si>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</si>
  <si>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</si>
  <si>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</si>
  <si>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</si>
  <si>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</si>
  <si>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</si>
  <si>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</si>
  <si>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</si>
  <si>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</si>
  <si>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</si>
  <si>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</si>
  <si>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</si>
  <si>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</si>
  <si>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</si>
  <si>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</si>
  <si>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</si>
  <si>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</si>
  <si>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</si>
  <si>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</si>
  <si>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</si>
  <si>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</si>
  <si>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</si>
  <si>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</si>
  <si>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</si>
  <si>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</si>
  <si>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</si>
  <si>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</si>
  <si>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</si>
  <si>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</si>
  <si>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</si>
  <si>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</si>
  <si>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</si>
  <si>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</si>
  <si>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</si>
  <si>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</si>
  <si>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</si>
  <si>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</si>
  <si>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</si>
  <si>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</si>
  <si>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</si>
  <si>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</si>
  <si>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</si>
  <si>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</si>
  <si>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</si>
  <si>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</si>
  <si>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</si>
  <si>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</si>
  <si>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</si>
  <si>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</si>
  <si>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</si>
  <si>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</si>
  <si>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</si>
  <si>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</si>
  <si>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</si>
  <si>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</si>
  <si>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</si>
  <si>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</si>
  <si>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</si>
  <si>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</si>
  <si>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</si>
  <si>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</si>
  <si>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</si>
  <si>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</si>
  <si>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</si>
  <si>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</si>
  <si>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</si>
  <si>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</si>
  <si>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</si>
  <si>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</si>
  <si>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</si>
  <si>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</si>
  <si>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</si>
  <si>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</si>
  <si>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</si>
  <si>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</si>
  <si>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</si>
  <si>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</si>
  <si>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</si>
  <si>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</si>
  <si>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</si>
  <si>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</si>
  <si>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</si>
  <si>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</si>
  <si>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</si>
  <si>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</si>
  <si>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</si>
  <si>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</si>
  <si>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</si>
  <si>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</si>
  <si>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</si>
  <si>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</si>
  <si>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</si>
  <si>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</si>
  <si>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</si>
  <si>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</si>
  <si>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</si>
  <si>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</si>
  <si>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</si>
  <si>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</si>
  <si>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</si>
  <si>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</si>
  <si>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</si>
  <si>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</si>
  <si>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</si>
  <si>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</si>
  <si>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</si>
  <si>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</si>
  <si>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</si>
  <si>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</si>
  <si>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</si>
  <si>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</si>
  <si>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</si>
  <si>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</si>
  <si>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</si>
  <si>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</si>
  <si>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</si>
  <si>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</si>
  <si>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</si>
  <si>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</si>
  <si>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</si>
  <si>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</si>
  <si>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</si>
  <si>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</si>
  <si>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</si>
  <si>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</si>
  <si>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</si>
  <si>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</si>
  <si>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</si>
  <si>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</si>
  <si>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</si>
  <si>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</si>
  <si>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</si>
  <si>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</si>
  <si>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</si>
  <si>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</si>
  <si>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</si>
  <si>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</si>
  <si>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</si>
  <si>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</si>
  <si>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</si>
  <si>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</si>
  <si>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</si>
  <si>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</si>
  <si>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</si>
  <si>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</si>
  <si>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</si>
  <si>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</si>
  <si>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</si>
  <si>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</si>
  <si>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</si>
  <si>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</si>
  <si>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</si>
  <si>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</si>
  <si>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</si>
  <si>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</si>
  <si>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</si>
  <si>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</si>
  <si>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</si>
  <si>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</si>
  <si>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</si>
  <si>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</si>
  <si>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</si>
  <si>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</si>
  <si>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</si>
  <si>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</si>
  <si>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</si>
  <si>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</si>
  <si>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</si>
  <si>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</si>
  <si>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</si>
  <si>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</si>
  <si>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</si>
  <si>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</si>
  <si>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</si>
  <si>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</si>
  <si>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</si>
  <si>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</si>
  <si>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</si>
  <si>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</si>
  <si>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</si>
  <si>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</si>
  <si>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</si>
  <si>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</si>
  <si>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</si>
  <si>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</si>
  <si>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</si>
  <si>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</si>
  <si>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</si>
  <si>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</si>
  <si>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</si>
  <si>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</si>
  <si>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</si>
  <si>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</si>
  <si>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</si>
  <si>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</si>
  <si>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</si>
  <si>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</si>
  <si>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</si>
  <si>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</si>
  <si>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</si>
  <si>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</si>
  <si>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</si>
  <si>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</si>
  <si>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</si>
  <si>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</si>
  <si>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</si>
  <si>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</si>
  <si>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</si>
  <si>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</si>
  <si>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</si>
  <si>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</si>
  <si>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</si>
  <si>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</si>
  <si>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</si>
  <si>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</si>
  <si>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</si>
  <si>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</si>
  <si>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</si>
  <si>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</si>
  <si>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</si>
  <si>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</si>
  <si>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</si>
  <si>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</si>
  <si>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</si>
  <si>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</si>
  <si>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</si>
  <si>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</si>
  <si>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</si>
  <si>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</si>
  <si>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</si>
  <si>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</si>
  <si>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</si>
  <si>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</si>
  <si>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</si>
  <si>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</si>
  <si>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</si>
  <si>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</si>
  <si>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</si>
  <si>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</si>
  <si>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</si>
  <si>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</si>
  <si>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</si>
  <si>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</si>
  <si>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</si>
  <si>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</si>
  <si>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</si>
  <si>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</si>
  <si>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</si>
  <si>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</si>
  <si>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</si>
  <si>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</si>
  <si>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</si>
  <si>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</si>
  <si>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</si>
  <si>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</si>
  <si>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</si>
  <si>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</si>
  <si>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</si>
  <si>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</si>
  <si>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</si>
  <si>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</si>
  <si>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</si>
  <si>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</si>
  <si>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</si>
  <si>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</si>
  <si>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</si>
  <si>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</si>
  <si>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</si>
  <si>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</si>
  <si>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</si>
  <si>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</si>
  <si>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</si>
  <si>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</si>
  <si>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</si>
  <si>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</si>
  <si>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</si>
  <si>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</si>
  <si>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</si>
  <si>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</si>
  <si>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</si>
  <si>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</si>
  <si>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</si>
  <si>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</si>
  <si>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</si>
  <si>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</si>
  <si>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</si>
  <si>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</si>
  <si>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</si>
  <si>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</si>
  <si>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</si>
  <si>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</si>
  <si>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</si>
  <si>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</si>
  <si>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</si>
  <si>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</si>
  <si>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</si>
  <si>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</si>
  <si>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</si>
  <si>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</si>
  <si>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</si>
  <si>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</si>
  <si>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</si>
  <si>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</si>
  <si>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</si>
  <si>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</si>
  <si>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</si>
  <si>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</si>
  <si>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</si>
  <si>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</si>
  <si>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</si>
  <si>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</si>
  <si>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</si>
  <si>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</si>
  <si>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</si>
  <si>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</si>
  <si>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</si>
  <si>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</si>
  <si>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</si>
  <si>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</si>
  <si>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</si>
  <si>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</si>
  <si>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</si>
  <si>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</si>
  <si>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</si>
  <si>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</si>
  <si>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</si>
  <si>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</si>
  <si>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</si>
  <si>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</si>
  <si>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</si>
  <si>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</si>
  <si>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</si>
  <si>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</si>
  <si>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</si>
  <si>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</si>
  <si>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</si>
  <si>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</si>
  <si>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</si>
  <si>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</si>
  <si>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</si>
  <si>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</si>
  <si>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</si>
  <si>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</si>
  <si>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</si>
  <si>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</si>
  <si>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</si>
  <si>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</si>
  <si>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</si>
  <si>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</si>
  <si>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</si>
  <si>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</si>
  <si>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</si>
  <si>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</si>
  <si>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</si>
  <si>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</si>
  <si>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</si>
  <si>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</si>
  <si>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</si>
  <si>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</si>
  <si>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</si>
  <si>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</si>
  <si>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</si>
  <si>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</si>
  <si>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</si>
  <si>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</si>
  <si>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</si>
  <si>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</si>
  <si>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</si>
  <si>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</si>
  <si>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</si>
  <si>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</si>
  <si>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</si>
  <si>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</si>
  <si>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</si>
  <si>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</si>
  <si>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</si>
  <si>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</si>
  <si>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</si>
  <si>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</si>
  <si>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</si>
  <si>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</si>
  <si>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</si>
  <si>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</si>
  <si>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</si>
  <si>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</si>
  <si>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</si>
  <si>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</si>
  <si>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</si>
  <si>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</si>
  <si>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</si>
  <si>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</si>
  <si>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</si>
  <si>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</si>
  <si>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</si>
  <si>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</si>
  <si>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</si>
  <si>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</si>
  <si>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</si>
  <si>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</si>
  <si>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</si>
  <si>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</si>
  <si>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</si>
  <si>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</si>
  <si>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</si>
  <si>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</si>
  <si>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</si>
  <si>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</si>
  <si>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</si>
  <si>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</si>
  <si>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</si>
  <si>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</si>
  <si>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</si>
  <si>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</si>
  <si>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</si>
  <si>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</si>
  <si>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</si>
  <si>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</si>
  <si>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</si>
  <si>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</si>
  <si>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</si>
  <si>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</si>
  <si>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</si>
  <si>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</si>
  <si>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</si>
  <si>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</si>
  <si>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</si>
  <si>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</si>
  <si>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</si>
  <si>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</si>
  <si>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</si>
  <si>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</si>
  <si>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</si>
  <si>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</si>
  <si>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</si>
  <si>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</si>
  <si>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</si>
  <si>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</si>
  <si>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</si>
  <si>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</si>
  <si>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</si>
  <si>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</si>
  <si>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</si>
  <si>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</si>
  <si>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</si>
  <si>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</si>
  <si>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</si>
  <si>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</si>
  <si>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</si>
  <si>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</si>
  <si>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</si>
  <si>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</si>
  <si>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</si>
  <si>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</si>
  <si>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</si>
  <si>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</si>
  <si>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</si>
  <si>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</si>
  <si>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</si>
  <si>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</si>
  <si>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</si>
  <si>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</si>
  <si>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</si>
  <si>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</si>
  <si>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</si>
  <si>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</si>
  <si>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</si>
  <si>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</si>
  <si>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</si>
  <si>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</si>
  <si>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</si>
  <si>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</si>
  <si>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</si>
  <si>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</si>
  <si>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</si>
  <si>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</si>
  <si>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</si>
  <si>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</si>
  <si>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</si>
  <si>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</si>
  <si>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</si>
  <si>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</si>
  <si>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</si>
  <si>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</si>
  <si>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</si>
  <si>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</si>
  <si>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</si>
  <si>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</si>
  <si>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</si>
  <si>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</si>
  <si>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</si>
  <si>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</si>
  <si>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</si>
  <si>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</si>
  <si>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</si>
  <si>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</si>
  <si>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</si>
  <si>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</si>
  <si>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</si>
  <si>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</si>
  <si>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</si>
  <si>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</si>
  <si>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</si>
  <si>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</si>
  <si>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</si>
  <si>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</si>
  <si>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</si>
  <si>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</si>
  <si>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</si>
  <si>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</si>
  <si>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</si>
  <si>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</si>
  <si>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</si>
  <si>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</si>
  <si>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</si>
  <si>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</si>
  <si>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</si>
  <si>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</si>
  <si>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</si>
  <si>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</si>
  <si>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</si>
  <si>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</si>
  <si>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</si>
  <si>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</si>
  <si>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</si>
  <si>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</si>
  <si>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</si>
  <si>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</si>
  <si>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</si>
  <si>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</si>
  <si>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</si>
  <si>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</si>
  <si>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</si>
  <si>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</si>
  <si>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</si>
  <si>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</si>
  <si>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</si>
  <si>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</si>
  <si>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</si>
  <si>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</si>
  <si>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</si>
  <si>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</si>
  <si>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</si>
  <si>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</si>
  <si>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</si>
  <si>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</si>
  <si>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</si>
  <si>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</si>
  <si>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</si>
  <si>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</si>
  <si>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</si>
  <si>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</si>
  <si>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</si>
  <si>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</si>
  <si>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</si>
  <si>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</si>
  <si>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</si>
  <si>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</si>
  <si>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</si>
  <si>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</si>
  <si>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</si>
  <si>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</si>
  <si>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</si>
  <si>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</si>
  <si>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</si>
  <si>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</si>
  <si>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</si>
  <si>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</si>
  <si>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</si>
  <si>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</si>
  <si>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</si>
  <si>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</si>
  <si>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</si>
  <si>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</si>
  <si>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</si>
  <si>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</si>
  <si>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</si>
  <si>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</si>
  <si>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</si>
  <si>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</si>
  <si>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</si>
  <si>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</si>
  <si>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</si>
  <si>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</si>
  <si>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</si>
  <si>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</si>
  <si>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</si>
  <si>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</si>
  <si>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</si>
  <si>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</si>
  <si>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</si>
  <si>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</si>
  <si>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</si>
  <si>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</si>
  <si>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</si>
  <si>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</si>
  <si>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</si>
  <si>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</si>
  <si>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</si>
  <si>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</si>
  <si>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</si>
  <si>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</si>
  <si>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</si>
  <si>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</si>
  <si>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</si>
  <si>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</si>
  <si>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</si>
  <si>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</si>
  <si>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</si>
  <si>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</si>
  <si>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</si>
  <si>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</si>
  <si>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</si>
  <si>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</si>
  <si>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</si>
  <si>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</si>
  <si>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</si>
  <si>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</si>
  <si>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</si>
  <si>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</si>
  <si>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</si>
  <si>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</si>
  <si>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</si>
  <si>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</si>
  <si>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</si>
  <si>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</si>
  <si>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</si>
  <si>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</si>
  <si>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</si>
  <si>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</si>
  <si>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</si>
  <si>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</si>
  <si>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</si>
  <si>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</si>
  <si>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</si>
  <si>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</si>
  <si>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</si>
  <si>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</si>
  <si>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</si>
  <si>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</si>
  <si>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</si>
  <si>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</si>
  <si>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</si>
  <si>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</si>
  <si>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</si>
  <si>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</si>
  <si>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</si>
  <si>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</si>
  <si>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</si>
  <si>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</si>
  <si>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</si>
  <si>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</si>
  <si>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</si>
  <si>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</si>
  <si>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</si>
  <si>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</si>
  <si>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</si>
  <si>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</si>
  <si>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</si>
  <si>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</si>
  <si>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</si>
  <si>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</si>
  <si>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</si>
  <si>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</si>
  <si>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</si>
  <si>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</si>
  <si>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</si>
  <si>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</si>
  <si>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</si>
  <si>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</si>
  <si>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</si>
  <si>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</si>
  <si>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</si>
  <si>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</si>
  <si>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</si>
  <si>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</si>
  <si>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</si>
  <si>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</si>
  <si>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</si>
  <si>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</si>
  <si>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</si>
  <si>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</si>
  <si>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</si>
  <si>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</si>
  <si>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</si>
  <si>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</si>
  <si>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</si>
  <si>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</si>
  <si>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</si>
  <si>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</si>
  <si>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</si>
  <si>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</si>
  <si>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</si>
  <si>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</si>
  <si>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</si>
  <si>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</si>
  <si>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</si>
  <si>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</si>
  <si>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</si>
  <si>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</si>
  <si>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</si>
  <si>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</si>
  <si>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</si>
  <si>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</si>
  <si>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</si>
  <si>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</si>
  <si>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</si>
  <si>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</si>
  <si>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</si>
  <si>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</si>
  <si>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</si>
  <si>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</si>
  <si>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</si>
  <si>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</si>
  <si>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</si>
  <si>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</si>
  <si>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</si>
  <si>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</si>
  <si>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</si>
  <si>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</si>
  <si>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</si>
  <si>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</si>
  <si>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</si>
  <si>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</si>
  <si>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</si>
  <si>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</si>
  <si>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</si>
  <si>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</si>
  <si>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</si>
  <si>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</si>
  <si>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</si>
  <si>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</si>
  <si>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</si>
  <si>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</si>
  <si>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</si>
  <si>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</si>
  <si>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</si>
  <si>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</si>
  <si>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</si>
  <si>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</si>
  <si>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</si>
  <si>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</si>
  <si>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</si>
  <si>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</si>
  <si>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</si>
  <si>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</si>
  <si>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</si>
  <si>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</si>
  <si>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</si>
  <si>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</si>
  <si>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</si>
  <si>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</si>
  <si>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</si>
  <si>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</si>
  <si>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</si>
  <si>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</si>
  <si>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</si>
  <si>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</si>
  <si>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</si>
  <si>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</si>
  <si>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</si>
  <si>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</si>
  <si>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</si>
  <si>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</si>
  <si>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</si>
  <si>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</si>
  <si>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</si>
  <si>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</si>
  <si>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</si>
  <si>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</si>
  <si>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</si>
  <si>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</si>
  <si>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</si>
  <si>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</si>
  <si>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</si>
  <si>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</si>
  <si>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</si>
  <si>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</si>
  <si>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</si>
  <si>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</si>
  <si>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</si>
  <si>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</si>
  <si>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</si>
  <si>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</si>
  <si>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</si>
  <si>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</si>
  <si>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</si>
  <si>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</si>
  <si>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</si>
  <si>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</si>
  <si>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</si>
  <si>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</si>
  <si>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</si>
  <si>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</si>
  <si>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</si>
  <si>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</si>
  <si>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</si>
  <si>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</si>
  <si>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</si>
  <si>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</si>
  <si>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</si>
  <si>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</si>
  <si>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</si>
  <si>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</si>
  <si>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</si>
  <si>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</si>
  <si>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</si>
  <si>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</si>
  <si>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</si>
  <si>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</si>
  <si>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</si>
  <si>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</si>
  <si>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</si>
  <si>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</si>
  <si>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</si>
  <si>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</si>
  <si>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</si>
  <si>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</si>
  <si>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</si>
  <si>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</si>
  <si>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</si>
  <si>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</si>
  <si>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</si>
  <si>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</si>
  <si>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</si>
  <si>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</si>
  <si>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</si>
  <si>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</si>
  <si>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</si>
  <si>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</si>
  <si>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</si>
  <si>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</si>
  <si>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</si>
  <si>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</si>
  <si>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</si>
  <si>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</si>
  <si>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</si>
  <si>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</si>
  <si>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</si>
  <si>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</si>
  <si>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</si>
  <si>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</si>
  <si>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</si>
  <si>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</si>
  <si>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</si>
  <si>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</si>
  <si>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</si>
  <si>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</si>
  <si>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</si>
  <si>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</si>
  <si>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</si>
  <si>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</si>
  <si>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</si>
  <si>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</si>
  <si>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</si>
  <si>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</si>
  <si>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</si>
  <si>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</si>
  <si>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</si>
  <si>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</si>
  <si>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</si>
  <si>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</si>
  <si>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</si>
  <si>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</si>
  <si>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</si>
  <si>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</si>
  <si>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</si>
  <si>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</si>
  <si>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</si>
  <si>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</si>
  <si>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</si>
  <si>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</si>
  <si>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</si>
  <si>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</si>
  <si>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</si>
  <si>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</si>
  <si>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</si>
  <si>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</si>
  <si>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</si>
  <si>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</si>
  <si>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</si>
  <si>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</si>
  <si>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</si>
  <si>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</si>
  <si>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</si>
  <si>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</si>
  <si>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</si>
  <si>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</si>
  <si>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</si>
  <si>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</si>
  <si>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</si>
  <si>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</si>
  <si>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</si>
  <si>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</si>
  <si>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</si>
  <si>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</si>
  <si>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</si>
  <si>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</si>
  <si>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</si>
  <si>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</si>
  <si>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</si>
  <si>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</si>
  <si>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</si>
  <si>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</si>
  <si>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</si>
  <si>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</si>
  <si>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</si>
  <si>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</si>
  <si>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</si>
  <si>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</si>
  <si>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</si>
  <si>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</si>
  <si>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</si>
  <si>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</si>
  <si>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</si>
  <si>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</si>
  <si>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</si>
  <si>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</si>
  <si>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</si>
  <si>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</si>
  <si>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</si>
  <si>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</si>
  <si>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</si>
  <si>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</si>
  <si>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</si>
  <si>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</si>
  <si>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</si>
  <si>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</si>
  <si>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</si>
  <si>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</si>
  <si>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</si>
  <si>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</si>
  <si>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</si>
  <si>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</si>
  <si>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</si>
  <si>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</si>
  <si>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</si>
  <si>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</si>
  <si>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</si>
  <si>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</si>
  <si>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</si>
  <si>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</si>
  <si>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</si>
  <si>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</si>
  <si>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</si>
  <si>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</si>
  <si>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</si>
  <si>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</si>
  <si>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</si>
  <si>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</si>
  <si>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</si>
  <si>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</si>
  <si>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</si>
  <si>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</si>
  <si>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</si>
  <si>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</si>
  <si>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</si>
  <si>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</si>
  <si>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</si>
  <si>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</si>
  <si>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</si>
  <si>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</si>
  <si>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</si>
  <si>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</si>
  <si>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</si>
  <si>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</si>
  <si>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</si>
  <si>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</si>
  <si>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</si>
  <si>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</si>
  <si>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</si>
  <si>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</si>
  <si>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</si>
  <si>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</si>
  <si>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</si>
  <si>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</si>
  <si>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</si>
  <si>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</si>
  <si>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</si>
  <si>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</si>
  <si>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</si>
  <si>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</si>
  <si>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</si>
  <si>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</si>
  <si>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</si>
  <si>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</si>
  <si>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</si>
  <si>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</si>
  <si>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</si>
  <si>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</si>
  <si>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</si>
  <si>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</si>
  <si>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</si>
  <si>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</si>
  <si>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</si>
  <si>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</si>
  <si>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</si>
  <si>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</si>
  <si>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</si>
  <si>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</si>
  <si>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</si>
  <si>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</si>
  <si>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</si>
  <si>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</si>
  <si>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</si>
  <si>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</si>
  <si>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</si>
  <si>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</si>
  <si>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</si>
  <si>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</si>
  <si>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</si>
  <si>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</si>
  <si>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</si>
  <si>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</si>
  <si>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</si>
  <si>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</si>
  <si>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</si>
  <si>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</si>
  <si>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</si>
  <si>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</si>
  <si>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</si>
  <si>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</si>
  <si>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</si>
  <si>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</si>
  <si>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</si>
  <si>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</si>
  <si>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</si>
  <si>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</si>
  <si>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</si>
  <si>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</si>
  <si>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</si>
  <si>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</si>
  <si>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</si>
  <si>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</si>
  <si>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</si>
  <si>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</si>
  <si>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</si>
  <si>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</si>
  <si>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</si>
  <si>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</si>
  <si>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</si>
  <si>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</si>
  <si>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</si>
  <si>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</si>
  <si>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</si>
  <si>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</si>
  <si>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</si>
  <si>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</si>
  <si>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</si>
  <si>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</si>
  <si>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</si>
  <si>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</si>
  <si>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</si>
  <si>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</si>
  <si>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</si>
  <si>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</si>
  <si>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</si>
  <si>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</si>
  <si>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</si>
  <si>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</si>
  <si>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</si>
  <si>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</si>
  <si>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</si>
  <si>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</si>
  <si>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</si>
  <si>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</si>
  <si>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</si>
  <si>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</si>
  <si>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</si>
  <si>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</si>
  <si>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</si>
  <si>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</si>
  <si>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</si>
  <si>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</si>
  <si>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</si>
  <si>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</si>
  <si>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</si>
  <si>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</si>
  <si>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</si>
  <si>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</si>
  <si>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</si>
  <si>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</si>
  <si>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</si>
  <si>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</si>
  <si>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</si>
  <si>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</si>
  <si>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</si>
  <si>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</si>
  <si>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</si>
  <si>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</si>
  <si>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</si>
  <si>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</si>
  <si>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</si>
  <si>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</si>
  <si>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</si>
  <si>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</si>
  <si>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</si>
  <si>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</si>
  <si>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</si>
  <si>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</si>
  <si>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</si>
  <si>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</si>
  <si>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</si>
  <si>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</si>
  <si>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</si>
  <si>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</si>
  <si>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</si>
  <si>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</si>
  <si>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</si>
  <si>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</si>
  <si>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</si>
  <si>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</si>
  <si>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</si>
  <si>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</si>
  <si>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</si>
  <si>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</si>
  <si>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</si>
  <si>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</si>
  <si>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</si>
  <si>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</si>
  <si>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</si>
  <si>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</si>
  <si>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</si>
  <si>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</si>
  <si>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</si>
  <si>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</si>
  <si>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</si>
  <si>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</si>
  <si>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</si>
  <si>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</si>
  <si>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</si>
  <si>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</si>
  <si>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</si>
  <si>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</si>
  <si>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</si>
  <si>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</si>
  <si>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</si>
  <si>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</si>
  <si>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</si>
  <si>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</si>
  <si>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</si>
  <si>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</si>
  <si>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</si>
  <si>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</si>
  <si>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</si>
  <si>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</si>
  <si>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</si>
  <si>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</si>
  <si>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</si>
  <si>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</si>
  <si>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</si>
  <si>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</si>
  <si>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</si>
  <si>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</si>
  <si>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</si>
  <si>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</si>
  <si>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</si>
  <si>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</si>
  <si>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</si>
  <si>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</si>
  <si>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</si>
  <si>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</si>
  <si>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</si>
  <si>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</si>
  <si>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</si>
  <si>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</si>
  <si>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</si>
  <si>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</si>
  <si>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</si>
  <si>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</si>
  <si>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</si>
  <si>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</si>
  <si>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</si>
  <si>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</si>
  <si>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</si>
  <si>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</si>
  <si>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</si>
  <si>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</si>
  <si>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</si>
  <si>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</si>
  <si>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</si>
  <si>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</si>
  <si>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</si>
  <si>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</si>
  <si>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</si>
  <si>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</si>
  <si>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</si>
  <si>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</si>
  <si>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</si>
  <si>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</si>
  <si>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</si>
  <si>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</si>
  <si>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</si>
  <si>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</si>
  <si>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</si>
  <si>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</si>
  <si>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</si>
  <si>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</si>
  <si>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</si>
  <si>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</si>
  <si>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</si>
  <si>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</si>
  <si>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</si>
  <si>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</si>
  <si>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</si>
  <si>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</si>
  <si>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</si>
  <si>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</si>
  <si>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</si>
  <si>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</si>
  <si>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</si>
  <si>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</si>
  <si>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</si>
  <si>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</si>
  <si>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</si>
  <si>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</si>
  <si>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</si>
  <si>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</si>
  <si>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</si>
  <si>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</si>
  <si>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</si>
  <si>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</si>
  <si>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</si>
  <si>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</si>
  <si>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</si>
  <si>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</si>
  <si>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</si>
  <si>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</si>
  <si>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</si>
  <si>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</si>
  <si>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</si>
  <si>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</si>
  <si>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</si>
  <si>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</si>
  <si>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</si>
  <si>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</si>
  <si>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</si>
  <si>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</si>
  <si>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</si>
  <si>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</si>
  <si>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</si>
  <si>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</si>
  <si>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</si>
  <si>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</si>
  <si>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</si>
  <si>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</si>
  <si>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</si>
  <si>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</si>
  <si>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</si>
  <si>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</si>
  <si>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</si>
  <si>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</si>
  <si>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</si>
  <si>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</si>
  <si>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</si>
  <si>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</si>
  <si>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</si>
  <si>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</si>
  <si>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</si>
  <si>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</si>
  <si>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</si>
  <si>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</si>
  <si>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</si>
  <si>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</si>
  <si>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</si>
  <si>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</si>
  <si>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</si>
  <si>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</si>
  <si>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</si>
  <si>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</si>
  <si>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</si>
  <si>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</si>
  <si>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</si>
  <si>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</si>
  <si>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</si>
  <si>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</si>
  <si>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</si>
  <si>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</si>
  <si>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</si>
  <si>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</si>
  <si>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</si>
  <si>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</si>
  <si>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</si>
  <si>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</si>
  <si>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</si>
  <si>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</si>
  <si>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</si>
  <si>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</si>
  <si>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</si>
  <si>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</si>
  <si>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</si>
  <si>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</si>
  <si>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</si>
  <si>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</si>
  <si>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</si>
  <si>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</si>
  <si>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</si>
  <si>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</si>
  <si>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</si>
  <si>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</si>
  <si>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</si>
  <si>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</si>
  <si>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</si>
  <si>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</si>
  <si>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</si>
  <si>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</si>
  <si>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</si>
  <si>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</si>
  <si>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</si>
  <si>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</si>
  <si>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</si>
  <si>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</si>
  <si>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</si>
  <si>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</si>
  <si>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</si>
  <si>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</si>
  <si>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</si>
  <si>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</si>
  <si>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</si>
  <si>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</si>
  <si>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</si>
  <si>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</si>
  <si>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</si>
  <si>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</si>
  <si>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</si>
  <si>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</si>
  <si>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</si>
  <si>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</si>
  <si>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</si>
  <si>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</si>
  <si>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</si>
  <si>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</si>
  <si>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</si>
  <si>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</si>
  <si>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</si>
  <si>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</si>
  <si>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</si>
  <si>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</si>
  <si>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</si>
  <si>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</si>
  <si>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</si>
  <si>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</si>
  <si>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</si>
  <si>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</si>
  <si>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</si>
  <si>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</si>
  <si>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</si>
  <si>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</si>
  <si>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</si>
  <si>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</si>
  <si>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</si>
  <si>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</si>
  <si>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</si>
  <si>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</si>
  <si>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</si>
  <si>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</si>
  <si>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</si>
  <si>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</si>
  <si>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</si>
  <si>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</si>
  <si>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</si>
  <si>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</si>
  <si>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</si>
  <si>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</si>
  <si>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</si>
  <si>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</si>
  <si>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</si>
  <si>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</si>
  <si>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</si>
  <si>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</si>
  <si>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</si>
  <si>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</si>
  <si>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</si>
  <si>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</si>
  <si>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</si>
  <si>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</si>
  <si>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</si>
  <si>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</si>
  <si>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</si>
  <si>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</si>
  <si>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</si>
  <si>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</si>
  <si>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</si>
  <si>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</si>
  <si>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</si>
  <si>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</si>
  <si>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</si>
  <si>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</si>
  <si>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</si>
  <si>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</si>
  <si>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</si>
  <si>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</si>
  <si>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</si>
  <si>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</si>
  <si>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</si>
  <si>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</si>
  <si>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</si>
  <si>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</si>
  <si>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</si>
  <si>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</si>
  <si>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</si>
  <si>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</si>
  <si>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</si>
  <si>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</si>
  <si>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</si>
  <si>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</si>
  <si>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</si>
  <si>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</si>
  <si>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</si>
  <si>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</si>
  <si>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</si>
  <si>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</si>
  <si>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</si>
  <si>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</si>
  <si>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</si>
  <si>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</si>
  <si>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</si>
  <si>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</si>
  <si>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</si>
  <si>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</si>
  <si>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</si>
  <si>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</si>
  <si>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</si>
  <si>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</si>
  <si>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</si>
  <si>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</si>
  <si>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</si>
  <si>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</si>
  <si>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</si>
  <si>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</si>
  <si>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</si>
  <si>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</si>
  <si>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</si>
  <si>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</si>
  <si>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</si>
  <si>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</si>
  <si>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</si>
  <si>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</si>
  <si>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</si>
  <si>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</si>
  <si>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</si>
  <si>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</si>
  <si>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</si>
  <si>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</si>
  <si>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</si>
  <si>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</si>
  <si>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</si>
  <si>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</si>
  <si>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</si>
  <si>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</si>
  <si>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</si>
  <si>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</si>
  <si>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</si>
  <si>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</si>
  <si>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</si>
  <si>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</si>
  <si>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</si>
  <si>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</si>
  <si>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</si>
  <si>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</si>
  <si>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</si>
  <si>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</si>
  <si>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</si>
  <si>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</si>
  <si>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</si>
  <si>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</si>
  <si>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</si>
  <si>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</si>
  <si>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</si>
  <si>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</si>
  <si>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</si>
  <si>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</si>
  <si>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</si>
  <si>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</si>
  <si>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</si>
  <si>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</si>
  <si>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</si>
  <si>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</si>
  <si>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</si>
  <si>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</si>
  <si>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</si>
  <si>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</si>
  <si>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</si>
  <si>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</si>
  <si>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</si>
  <si>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</si>
  <si>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</si>
  <si>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</si>
  <si>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</si>
  <si>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</si>
  <si>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</si>
  <si>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</si>
  <si>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</si>
  <si>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</si>
  <si>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</si>
  <si>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</si>
  <si>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</si>
  <si>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</si>
  <si>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</si>
  <si>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</si>
  <si>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</si>
  <si>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</si>
  <si>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</si>
  <si>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</si>
  <si>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</si>
  <si>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</si>
  <si>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</si>
  <si>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</si>
  <si>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</si>
  <si>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</si>
  <si>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</si>
  <si>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</si>
  <si>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</si>
  <si>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</si>
  <si>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</si>
  <si>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</si>
  <si>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</si>
  <si>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</si>
  <si>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</si>
  <si>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</si>
  <si>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</si>
  <si>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</si>
  <si>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</si>
  <si>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</si>
  <si>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</si>
  <si>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</si>
  <si>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</si>
  <si>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</si>
  <si>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</si>
  <si>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</si>
  <si>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</si>
  <si>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</si>
  <si>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</si>
  <si>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</si>
  <si>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</si>
  <si>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</si>
  <si>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</si>
  <si>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</si>
  <si>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</si>
  <si>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</si>
  <si>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</si>
  <si>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</si>
  <si>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</si>
  <si>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</si>
  <si>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</si>
  <si>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</si>
  <si>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</si>
  <si>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</si>
  <si>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</si>
  <si>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</si>
  <si>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</si>
  <si>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</si>
  <si>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</si>
  <si>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</si>
  <si>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</si>
  <si>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</si>
  <si>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</si>
  <si>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</si>
  <si>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</si>
  <si>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</si>
  <si>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</si>
  <si>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</si>
  <si>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</si>
  <si>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</si>
  <si>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</si>
  <si>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</si>
  <si>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</si>
  <si>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</si>
  <si>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</si>
  <si>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</si>
  <si>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</si>
  <si>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</si>
  <si>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</si>
  <si>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</si>
  <si>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</si>
  <si>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</si>
  <si>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</si>
  <si>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</si>
  <si>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</si>
  <si>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</si>
  <si>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</si>
  <si>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</si>
  <si>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</si>
  <si>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</si>
  <si>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</si>
  <si>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</si>
  <si>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</si>
  <si>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</si>
  <si>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</si>
  <si>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</si>
  <si>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</si>
  <si>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</si>
  <si>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</si>
  <si>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</si>
  <si>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</si>
  <si>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</si>
  <si>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</si>
  <si>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</si>
  <si>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</si>
  <si>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</si>
  <si>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</si>
  <si>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</si>
  <si>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</si>
  <si>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</si>
  <si>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</si>
  <si>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</si>
  <si>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</si>
  <si>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</si>
  <si>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</si>
  <si>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</si>
  <si>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</si>
  <si>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</si>
  <si>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</si>
  <si>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</si>
  <si>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</si>
  <si>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</si>
  <si>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</si>
  <si>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</si>
  <si>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</si>
  <si>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</si>
  <si>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</si>
  <si>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</si>
  <si>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</si>
  <si>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</si>
  <si>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</si>
  <si>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</si>
  <si>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</si>
  <si>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</si>
  <si>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</si>
  <si>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</si>
  <si>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</si>
  <si>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</si>
  <si>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</si>
  <si>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</si>
  <si>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</si>
  <si>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</si>
  <si>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</si>
  <si>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</si>
  <si>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</si>
  <si>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</si>
  <si>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</si>
  <si>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</si>
  <si>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</si>
  <si>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</si>
  <si>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</si>
  <si>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</si>
  <si>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</si>
  <si>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</si>
  <si>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</si>
  <si>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</si>
  <si>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</si>
  <si>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</si>
  <si>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</si>
  <si>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</si>
  <si>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</si>
  <si>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</si>
  <si>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</si>
  <si>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</si>
  <si>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</si>
  <si>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</si>
  <si>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</si>
  <si>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</si>
  <si>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</si>
  <si>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</si>
  <si>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</si>
  <si>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</si>
  <si>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</si>
  <si>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</si>
  <si>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</si>
  <si>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</si>
  <si>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</si>
  <si>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</si>
  <si>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</si>
  <si>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</si>
  <si>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</si>
  <si>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</si>
  <si>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</si>
  <si>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</si>
  <si>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</si>
  <si>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</si>
  <si>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</si>
  <si>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</si>
  <si>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</si>
  <si>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</si>
  <si>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</si>
  <si>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</si>
  <si>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</si>
  <si>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</si>
  <si>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</si>
  <si>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</si>
  <si>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</si>
  <si>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</si>
  <si>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</si>
  <si>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</si>
  <si>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</si>
  <si>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</si>
  <si>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</si>
  <si>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</si>
  <si>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</si>
  <si>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</si>
  <si>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</si>
  <si>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</si>
  <si>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</si>
  <si>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</si>
  <si>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</si>
  <si>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</si>
  <si>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</si>
  <si>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</si>
  <si>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</si>
  <si>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</si>
  <si>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</si>
  <si>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</si>
  <si>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</si>
  <si>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</si>
  <si>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</si>
  <si>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</si>
  <si>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</si>
  <si>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</si>
  <si>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</si>
  <si>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</si>
  <si>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</si>
  <si>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</si>
  <si>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</si>
  <si>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</si>
  <si>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</si>
  <si>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</si>
  <si>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</si>
  <si>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</si>
  <si>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</si>
  <si>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</si>
  <si>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</si>
  <si>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</si>
  <si>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</si>
  <si>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</si>
  <si>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</si>
  <si>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</si>
  <si>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</si>
  <si>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</si>
  <si>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</si>
  <si>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</si>
  <si>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</si>
  <si>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</si>
  <si>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</si>
  <si>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</si>
  <si>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</si>
  <si>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</si>
  <si>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</si>
  <si>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</si>
  <si>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</si>
  <si>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</si>
  <si>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</si>
  <si>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</si>
  <si>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</si>
  <si>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</si>
  <si>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</si>
  <si>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</si>
  <si>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</si>
  <si>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</si>
  <si>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</si>
  <si>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</si>
  <si>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</si>
  <si>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</si>
  <si>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</si>
  <si>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</si>
  <si>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</si>
  <si>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</si>
  <si>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</si>
  <si>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</si>
  <si>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</si>
  <si>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</si>
  <si>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</si>
  <si>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</si>
  <si>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</si>
  <si>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</si>
  <si>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</si>
  <si>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</si>
  <si>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</si>
  <si>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</si>
  <si>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</si>
  <si>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</si>
  <si>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</si>
  <si>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</si>
  <si>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</si>
  <si>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</si>
  <si>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</si>
  <si>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</si>
  <si>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</si>
  <si>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</si>
  <si>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</si>
  <si>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</si>
  <si>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</si>
  <si>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</si>
  <si>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</si>
  <si>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</si>
  <si>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</si>
  <si>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</si>
  <si>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</si>
  <si>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</si>
  <si>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</si>
  <si>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</si>
  <si>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</si>
  <si>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</si>
  <si>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</si>
  <si>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</si>
  <si>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</si>
  <si>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</si>
  <si>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</si>
  <si>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</si>
  <si>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</si>
  <si>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</si>
  <si>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</si>
  <si>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</si>
  <si>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</si>
  <si>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</si>
  <si>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</si>
  <si>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</si>
  <si>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</si>
  <si>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</si>
  <si>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</si>
  <si>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</si>
  <si>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</si>
  <si>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</si>
  <si>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</si>
  <si>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</si>
  <si>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</si>
  <si>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</si>
  <si>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</si>
  <si>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</si>
  <si>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</si>
  <si>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</si>
  <si>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</si>
  <si>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</si>
  <si>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</si>
  <si>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</si>
  <si>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</si>
  <si>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</si>
  <si>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</si>
  <si>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</si>
  <si>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</si>
  <si>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</si>
  <si>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</si>
  <si>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</si>
  <si>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</si>
  <si>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</si>
  <si>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</si>
  <si>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</si>
  <si>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</si>
  <si>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</si>
  <si>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</si>
  <si>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</si>
  <si>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</si>
  <si>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</si>
  <si>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</si>
  <si>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</si>
  <si>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</si>
  <si>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</si>
  <si>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</si>
  <si>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</si>
  <si>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</si>
  <si>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</si>
  <si>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</si>
  <si>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</si>
  <si>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</si>
  <si>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</si>
  <si>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</si>
  <si>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</si>
  <si>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</si>
  <si>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</si>
  <si>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</si>
  <si>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</si>
  <si>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</si>
  <si>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</si>
  <si>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</si>
  <si>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</si>
  <si>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</si>
  <si>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</si>
  <si>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</si>
  <si>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</si>
  <si>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</si>
  <si>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</si>
  <si>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</si>
  <si>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</si>
  <si>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</si>
  <si>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</si>
  <si>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</si>
  <si>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</si>
  <si>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</si>
  <si>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</si>
  <si>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</si>
  <si>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</si>
  <si>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</si>
  <si>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</si>
  <si>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</si>
  <si>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</si>
  <si>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</si>
  <si>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</si>
  <si>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</si>
  <si>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</si>
  <si>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</si>
  <si>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</si>
  <si>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</si>
  <si>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</si>
  <si>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</si>
  <si>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</si>
  <si>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</si>
  <si>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</si>
  <si>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</si>
  <si>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</si>
  <si>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</si>
  <si>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</si>
  <si>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</si>
  <si>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</si>
  <si>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</si>
  <si>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</si>
  <si>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</si>
  <si>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</si>
  <si>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</si>
  <si>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</si>
  <si>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</si>
  <si>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</si>
  <si>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</si>
  <si>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</si>
  <si>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</si>
  <si>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</si>
  <si>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</si>
  <si>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</si>
  <si>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</si>
  <si>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</si>
  <si>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</si>
  <si>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</si>
  <si>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</si>
  <si>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</si>
  <si>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</si>
  <si>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</si>
  <si>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</si>
  <si>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</si>
  <si>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</si>
  <si>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</si>
  <si>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</si>
  <si>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</si>
  <si>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</si>
  <si>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</si>
  <si>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</si>
  <si>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</si>
  <si>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</si>
  <si>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</si>
  <si>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</si>
  <si>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</si>
  <si>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</si>
  <si>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</si>
  <si>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</si>
  <si>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</si>
  <si>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</si>
  <si>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</si>
  <si>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</si>
  <si>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</si>
  <si>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</si>
  <si>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</si>
  <si>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</si>
  <si>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</si>
  <si>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</si>
  <si>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</si>
  <si>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</si>
  <si>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</si>
  <si>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</si>
  <si>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</si>
  <si>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</si>
  <si>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</si>
  <si>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</si>
  <si>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</si>
  <si>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</si>
  <si>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</si>
  <si>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</si>
  <si>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</si>
  <si>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</si>
  <si>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</si>
  <si>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</si>
  <si>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</si>
  <si>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</si>
  <si>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</si>
  <si>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</si>
  <si>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</si>
  <si>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</si>
  <si>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</si>
  <si>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</si>
  <si>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</si>
  <si>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</si>
  <si>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</si>
  <si>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</si>
  <si>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</si>
  <si>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</si>
  <si>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</si>
  <si>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</si>
  <si>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</si>
  <si>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</si>
  <si>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</si>
  <si>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</si>
  <si>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</si>
  <si>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</si>
  <si>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</si>
  <si>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</si>
  <si>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</si>
  <si>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</si>
  <si>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</si>
  <si>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</si>
  <si>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</si>
  <si>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</si>
  <si>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</si>
  <si>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</si>
  <si>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</si>
  <si>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</si>
  <si>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</si>
  <si>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</si>
  <si>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</si>
  <si>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</si>
  <si>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</si>
  <si>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</si>
  <si>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</si>
  <si>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</si>
  <si>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</si>
  <si>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</si>
  <si>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</si>
  <si>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</si>
  <si>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</si>
  <si>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</si>
  <si>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</si>
  <si>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</si>
  <si>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</si>
  <si>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</si>
  <si>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</si>
  <si>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</si>
  <si>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</si>
  <si>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</si>
  <si>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</si>
  <si>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</si>
  <si>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</si>
  <si>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</si>
  <si>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</si>
  <si>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</si>
  <si>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</si>
  <si>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</si>
  <si>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</si>
  <si>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</si>
  <si>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</si>
  <si>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</si>
  <si>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</si>
  <si>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</si>
  <si>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</si>
  <si>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</si>
  <si>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</si>
  <si>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</si>
  <si>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</si>
  <si>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</si>
  <si>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</si>
  <si>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</si>
  <si>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</si>
  <si>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</si>
  <si>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</si>
  <si>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</si>
  <si>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</si>
  <si>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</si>
  <si>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</si>
  <si>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</si>
  <si>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</si>
  <si>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</si>
  <si>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</si>
  <si>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</si>
  <si>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</si>
  <si>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</si>
  <si>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</si>
  <si>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</si>
  <si>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</si>
  <si>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</si>
  <si>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</si>
  <si>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</si>
  <si>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</si>
  <si>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</si>
  <si>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</si>
  <si>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</si>
  <si>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</si>
  <si>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</si>
  <si>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</si>
  <si>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</si>
  <si>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</si>
  <si>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</si>
  <si>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</si>
  <si>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</si>
  <si>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</si>
  <si>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</si>
  <si>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</si>
  <si>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</si>
  <si>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</si>
  <si>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</si>
  <si>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</si>
  <si>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</si>
  <si>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</si>
  <si>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</si>
  <si>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</si>
  <si>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</si>
  <si>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</si>
  <si>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</si>
  <si>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</si>
  <si>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</si>
  <si>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</si>
  <si>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</si>
  <si>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</si>
  <si>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</si>
  <si>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</si>
  <si>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</si>
  <si>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</si>
  <si>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</si>
  <si>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</si>
  <si>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</si>
  <si>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</si>
  <si>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</si>
  <si>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</si>
  <si>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</si>
  <si>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</si>
  <si>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</si>
  <si>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</si>
  <si>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</si>
  <si>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</si>
  <si>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</si>
  <si>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</si>
  <si>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</si>
  <si>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</si>
  <si>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</si>
  <si>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</si>
  <si>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</si>
  <si>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</si>
  <si>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</si>
  <si>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</si>
  <si>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</si>
  <si>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</si>
  <si>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</si>
  <si>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</si>
  <si>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</si>
  <si>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</si>
  <si>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</si>
  <si>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</si>
  <si>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</si>
  <si>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</si>
  <si>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</si>
  <si>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</si>
  <si>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</si>
  <si>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</si>
  <si>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</si>
  <si>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</si>
  <si>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</si>
  <si>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</si>
  <si>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</si>
  <si>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</si>
  <si>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</si>
  <si>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</si>
  <si>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</si>
  <si>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</si>
  <si>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</si>
  <si>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</si>
  <si>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</si>
  <si>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</si>
  <si>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</si>
  <si>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</si>
  <si>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</si>
  <si>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</si>
  <si>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</si>
  <si>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</si>
  <si>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</si>
  <si>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</si>
  <si>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</si>
  <si>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</si>
  <si>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</si>
  <si>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</si>
  <si>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</si>
  <si>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</si>
  <si>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</si>
  <si>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</si>
  <si>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</si>
  <si>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</si>
  <si>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</si>
  <si>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</si>
  <si>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</si>
  <si>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</si>
  <si>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</si>
  <si>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</si>
  <si>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</si>
  <si>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</si>
  <si>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</si>
  <si>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</si>
  <si>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</si>
  <si>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</si>
  <si>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</si>
  <si>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</si>
  <si>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</si>
  <si>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</si>
  <si>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</si>
  <si>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</si>
  <si>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</si>
  <si>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</si>
  <si>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</si>
  <si>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</si>
  <si>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</si>
  <si>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</si>
  <si>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</si>
  <si>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</si>
  <si>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</si>
  <si>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</si>
  <si>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</si>
  <si>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</si>
  <si>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</si>
  <si>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</si>
  <si>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</si>
  <si>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</si>
  <si>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</si>
  <si>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</si>
  <si>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</si>
  <si>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</si>
  <si>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</si>
  <si>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</si>
  <si>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</si>
  <si>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</si>
  <si>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</si>
  <si>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</si>
  <si>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</si>
  <si>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</si>
  <si>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</si>
  <si>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</si>
  <si>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</si>
  <si>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</si>
  <si>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</si>
  <si>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</si>
  <si>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</si>
  <si>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</si>
  <si>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</si>
  <si>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</si>
  <si>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</si>
  <si>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</si>
  <si>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</si>
  <si>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</si>
  <si>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</si>
  <si>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</si>
  <si>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</si>
  <si>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</si>
  <si>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</si>
  <si>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</si>
  <si>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</si>
  <si>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</si>
  <si>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</si>
  <si>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</si>
  <si>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</si>
  <si>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</si>
  <si>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</si>
  <si>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</si>
  <si>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</si>
  <si>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</si>
  <si>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</si>
  <si>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</si>
  <si>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</si>
  <si>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</si>
  <si>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</si>
  <si>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</si>
  <si>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</si>
  <si>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</si>
  <si>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</si>
  <si>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</si>
  <si>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</si>
  <si>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</si>
  <si>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</si>
  <si>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</si>
  <si>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</si>
  <si>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</si>
  <si>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</si>
  <si>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</si>
  <si>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</si>
  <si>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</si>
  <si>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</si>
  <si>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</si>
  <si>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</si>
  <si>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</si>
  <si>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</si>
  <si>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</si>
  <si>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</si>
  <si>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</si>
  <si>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</si>
  <si>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</si>
  <si>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</si>
  <si>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</si>
  <si>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</si>
  <si>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</si>
  <si>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</si>
  <si>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</si>
  <si>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</si>
  <si>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</si>
  <si>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</si>
  <si>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</si>
  <si>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</si>
  <si>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</si>
  <si>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</si>
  <si>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</si>
  <si>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</si>
  <si>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</si>
  <si>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</si>
  <si>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</si>
  <si>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</si>
  <si>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</si>
  <si>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</si>
  <si>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</si>
  <si>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</si>
  <si>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</si>
  <si>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</si>
  <si>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</si>
  <si>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</si>
  <si>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</si>
  <si>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</si>
  <si>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</si>
  <si>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</si>
  <si>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</si>
  <si>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</si>
  <si>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</si>
  <si>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</si>
  <si>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</si>
  <si>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</si>
  <si>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</si>
  <si>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</si>
  <si>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</si>
  <si>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</si>
  <si>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</si>
  <si>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</si>
  <si>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</si>
  <si>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</si>
  <si>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</si>
  <si>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</si>
  <si>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</si>
  <si>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</si>
  <si>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</si>
  <si>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</si>
  <si>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</si>
  <si>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</si>
  <si>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</si>
  <si>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</si>
  <si>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</si>
  <si>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</si>
  <si>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</si>
  <si>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</si>
  <si>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</si>
  <si>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</si>
  <si>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</si>
  <si>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</si>
  <si>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</si>
  <si>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</si>
  <si>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</si>
  <si>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</si>
  <si>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</si>
  <si>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</si>
  <si>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</si>
  <si>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</si>
  <si>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</si>
  <si>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</si>
  <si>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</si>
  <si>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</si>
  <si>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</si>
  <si>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</si>
  <si>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</si>
  <si>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</si>
  <si>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</si>
  <si>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</si>
  <si>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</si>
  <si>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</si>
  <si>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</si>
  <si>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</si>
  <si>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</si>
  <si>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</si>
  <si>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</si>
  <si>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</si>
  <si>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</si>
  <si>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</si>
  <si>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</si>
  <si>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</si>
  <si>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</si>
  <si>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</si>
  <si>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</si>
  <si>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</si>
  <si>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</si>
  <si>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</si>
  <si>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</si>
  <si>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</si>
  <si>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</si>
  <si>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</si>
  <si>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</si>
  <si>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</si>
  <si>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</si>
  <si>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</si>
  <si>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</si>
  <si>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</si>
  <si>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</si>
  <si>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</si>
  <si>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</si>
  <si>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</si>
  <si>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</si>
  <si>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</si>
  <si>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</si>
  <si>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</si>
  <si>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</si>
  <si>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</si>
  <si>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</si>
  <si>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</si>
  <si>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</si>
  <si>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</si>
  <si>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</si>
  <si>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</si>
  <si>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</si>
  <si>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</si>
  <si>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</si>
  <si>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</si>
  <si>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</si>
  <si>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</si>
  <si>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</si>
  <si>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</si>
  <si>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</si>
  <si>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</si>
  <si>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</si>
  <si>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</si>
  <si>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</si>
  <si>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</si>
  <si>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</si>
  <si>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</si>
  <si>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</si>
  <si>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</si>
  <si>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</si>
  <si>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</si>
  <si>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</si>
  <si>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</si>
  <si>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</si>
  <si>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</si>
  <si>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</si>
  <si>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</si>
  <si>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</si>
  <si>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</si>
  <si>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</si>
  <si>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</si>
  <si>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</si>
  <si>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</si>
  <si>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</si>
  <si>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</si>
  <si>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</si>
  <si>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</si>
  <si>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</si>
  <si>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</si>
  <si>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</si>
  <si>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</si>
  <si>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</si>
  <si>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</si>
  <si>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</si>
  <si>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</si>
  <si>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</si>
  <si>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</si>
  <si>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</si>
  <si>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</si>
  <si>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</si>
  <si>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</si>
  <si>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</si>
  <si>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</si>
  <si>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</si>
  <si>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</si>
  <si>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</si>
  <si>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</si>
  <si>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</si>
  <si>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</si>
  <si>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</si>
  <si>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</si>
  <si>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</si>
  <si>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</si>
  <si>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</si>
  <si>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</si>
  <si>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</si>
  <si>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</si>
  <si>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</si>
  <si>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</si>
  <si>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</si>
  <si>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</si>
  <si>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</si>
  <si>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</si>
  <si>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</si>
  <si>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</si>
  <si>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</si>
  <si>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</si>
  <si>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</si>
  <si>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</si>
  <si>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</si>
  <si>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</si>
  <si>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</si>
  <si>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</si>
  <si>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</si>
  <si>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</si>
  <si>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</si>
  <si>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</si>
  <si>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</si>
  <si>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</si>
  <si>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</si>
  <si>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</si>
  <si>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</si>
  <si>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</si>
  <si>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</si>
  <si>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</si>
  <si>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</si>
  <si>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</si>
  <si>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</si>
  <si>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</si>
  <si>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</si>
  <si>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</si>
  <si>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</si>
  <si>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</si>
  <si>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</si>
  <si>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</si>
  <si>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</si>
  <si>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</si>
  <si>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</si>
  <si>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</si>
  <si>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</si>
  <si>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</si>
  <si>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</si>
  <si>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</si>
  <si>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</si>
  <si>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</si>
  <si>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</si>
  <si>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</si>
  <si>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</si>
  <si>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</si>
  <si>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</si>
  <si>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</si>
  <si>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</si>
  <si>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</si>
  <si>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</si>
  <si>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</si>
  <si>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</si>
  <si>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</si>
  <si>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</si>
  <si>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</si>
  <si>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</si>
  <si>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</si>
  <si>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</si>
  <si>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</si>
  <si>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</si>
  <si>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</si>
  <si>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</si>
  <si>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</si>
  <si>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</si>
  <si>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</si>
  <si>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</si>
  <si>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</si>
  <si>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</si>
  <si>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</si>
  <si>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</si>
  <si>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</si>
  <si>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</si>
  <si>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</si>
  <si>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</si>
  <si>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</si>
  <si>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</si>
  <si>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</si>
  <si>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</si>
  <si>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</si>
  <si>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</si>
  <si>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</si>
  <si>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</si>
  <si>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</si>
  <si>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</si>
  <si>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</si>
  <si>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</si>
  <si>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</si>
  <si>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</si>
  <si>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</si>
  <si>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</si>
  <si>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</si>
  <si>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</si>
  <si>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</si>
  <si>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</si>
  <si>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</si>
  <si>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</si>
  <si>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</si>
  <si>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</si>
  <si>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</si>
  <si>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</si>
  <si>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</si>
  <si>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</si>
  <si>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</si>
  <si>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</si>
  <si>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</si>
  <si>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</si>
  <si>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</si>
  <si>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</si>
  <si>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</si>
  <si>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</si>
  <si>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</si>
  <si>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</si>
  <si>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</si>
  <si>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</si>
  <si>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</si>
  <si>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</si>
  <si>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</si>
  <si>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</si>
  <si>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</si>
  <si>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</si>
  <si>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</si>
  <si>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</si>
  <si>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</si>
  <si>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</si>
  <si>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</si>
  <si>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</si>
  <si>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</si>
  <si>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</si>
  <si>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</si>
  <si>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</si>
  <si>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</si>
  <si>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</si>
  <si>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</si>
  <si>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</si>
  <si>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</si>
  <si>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</si>
  <si>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</si>
  <si>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</si>
  <si>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</si>
  <si>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</si>
  <si>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</si>
  <si>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</si>
  <si>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</si>
  <si>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</si>
  <si>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</si>
  <si>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</si>
  <si>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</si>
  <si>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</si>
  <si>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</si>
  <si>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</si>
  <si>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</si>
  <si>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</si>
  <si>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</si>
  <si>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</si>
  <si>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</si>
  <si>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</si>
  <si>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</si>
  <si>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</si>
  <si>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</si>
  <si>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</si>
  <si>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</si>
  <si>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</si>
  <si>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</si>
  <si>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</si>
  <si>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</si>
  <si>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</si>
  <si>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</si>
  <si>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</si>
  <si>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</si>
  <si>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</si>
  <si>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</si>
  <si>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</si>
  <si>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</si>
  <si>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</si>
  <si>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</si>
  <si>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</si>
  <si>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</si>
  <si>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</si>
  <si>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</si>
  <si>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</si>
  <si>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</si>
  <si>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</si>
  <si>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</si>
  <si>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</si>
  <si>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</si>
  <si>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</si>
  <si>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</si>
  <si>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</si>
  <si>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</si>
  <si>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</si>
  <si>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</si>
  <si>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</si>
  <si>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</si>
  <si>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</si>
  <si>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</si>
  <si>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</si>
  <si>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</si>
  <si>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</si>
  <si>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</si>
  <si>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</si>
  <si>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</si>
  <si>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</si>
  <si>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</si>
  <si>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</si>
  <si>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</si>
  <si>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</si>
  <si>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</si>
  <si>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</si>
  <si>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</si>
  <si>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</si>
  <si>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</si>
  <si>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</si>
  <si>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</si>
  <si>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</si>
  <si>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</si>
  <si>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</si>
  <si>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</si>
  <si>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</si>
  <si>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</si>
  <si>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</si>
  <si>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</si>
  <si>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</si>
  <si>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</si>
  <si>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</si>
  <si>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</si>
  <si>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</si>
  <si>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</si>
  <si>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</si>
  <si>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</si>
  <si>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</si>
  <si>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</si>
  <si>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</si>
  <si>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</si>
  <si>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</si>
  <si>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</si>
  <si>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</si>
  <si>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</si>
  <si>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</si>
  <si>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</si>
  <si>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</si>
  <si>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</si>
  <si>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</si>
  <si>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</si>
  <si>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</si>
  <si>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</si>
  <si>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</si>
  <si>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</si>
  <si>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</si>
  <si>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</si>
  <si>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</si>
  <si>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</si>
  <si>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</si>
  <si>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</si>
  <si>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</si>
  <si>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</si>
  <si>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</si>
  <si>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</si>
  <si>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</si>
  <si>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</si>
  <si>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</si>
  <si>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</si>
  <si>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</si>
  <si>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</si>
  <si>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</si>
  <si>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</si>
  <si>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</si>
  <si>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</si>
  <si>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</si>
  <si>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</si>
  <si>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</si>
  <si>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</si>
  <si>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</si>
  <si>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</si>
  <si>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</si>
  <si>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</si>
  <si>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</si>
  <si>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</si>
  <si>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</si>
  <si>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</si>
  <si>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</si>
  <si>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</si>
  <si>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</si>
  <si>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</si>
  <si>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</si>
  <si>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</si>
  <si>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</si>
  <si>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</si>
  <si>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</si>
  <si>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</si>
  <si>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</si>
  <si>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</si>
  <si>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</si>
  <si>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</si>
  <si>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</si>
  <si>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</si>
  <si>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</si>
  <si>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</si>
  <si>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</si>
  <si>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</si>
  <si>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</si>
  <si>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</si>
  <si>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</si>
  <si>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</si>
  <si>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</si>
  <si>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</si>
  <si>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</si>
  <si>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</si>
  <si>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</si>
  <si>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</si>
  <si>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</si>
  <si>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</si>
  <si>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</si>
  <si>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</si>
  <si>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</si>
  <si>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</si>
  <si>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</si>
  <si>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</si>
  <si>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</si>
  <si>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</si>
  <si>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</si>
  <si>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</si>
  <si>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</si>
  <si>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</si>
  <si>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</si>
  <si>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</si>
  <si>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</si>
  <si>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</si>
  <si>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</si>
  <si>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</si>
  <si>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</si>
  <si>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</si>
  <si>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</si>
  <si>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</si>
  <si>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</si>
  <si>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</si>
  <si>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</si>
  <si>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</si>
  <si>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</si>
  <si>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</si>
  <si>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</si>
  <si>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</si>
  <si>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</si>
  <si>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</si>
  <si>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</si>
  <si>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</si>
  <si>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</si>
  <si>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</si>
  <si>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</si>
  <si>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</si>
  <si>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</si>
  <si>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</si>
  <si>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</si>
  <si>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</si>
  <si>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</si>
  <si>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</si>
  <si>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</si>
  <si>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</si>
  <si>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</si>
  <si>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</si>
  <si>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</si>
  <si>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</si>
  <si>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</si>
  <si>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</si>
  <si>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</si>
  <si>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</si>
  <si>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</si>
  <si>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</si>
  <si>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</si>
  <si>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</si>
  <si>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</si>
  <si>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</si>
  <si>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</si>
  <si>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</si>
  <si>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</si>
  <si>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</si>
  <si>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</si>
  <si>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</si>
  <si>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</si>
  <si>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</si>
  <si>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</si>
  <si>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</si>
  <si>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</si>
  <si>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</si>
  <si>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</si>
  <si>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</si>
  <si>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</si>
  <si>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</si>
  <si>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</si>
  <si>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</si>
  <si>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</si>
  <si>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</si>
  <si>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</si>
  <si>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</si>
  <si>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</si>
  <si>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</si>
  <si>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</si>
  <si>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</si>
  <si>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</si>
  <si>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</si>
  <si>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</si>
  <si>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</si>
  <si>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</si>
  <si>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</si>
  <si>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</si>
  <si>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</si>
  <si>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</si>
  <si>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</si>
  <si>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</si>
  <si>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</si>
  <si>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</si>
  <si>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</si>
  <si>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</si>
  <si>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</si>
  <si>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</si>
  <si>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</si>
  <si>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</si>
  <si>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</si>
  <si>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</si>
  <si>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</si>
  <si>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</si>
  <si>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</si>
  <si>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</si>
  <si>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</si>
  <si>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</si>
  <si>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</si>
  <si>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</si>
  <si>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</si>
  <si>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</si>
  <si>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</si>
  <si>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</si>
  <si>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</si>
  <si>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</si>
  <si>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</si>
  <si>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</si>
  <si>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</si>
  <si>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</si>
  <si>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</si>
  <si>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</si>
  <si>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</si>
  <si>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</si>
  <si>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</si>
  <si>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</si>
  <si>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</si>
  <si>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</si>
  <si>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</si>
  <si>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</si>
  <si>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</si>
  <si>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</si>
  <si>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</si>
  <si>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</si>
  <si>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</si>
  <si>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</si>
  <si>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</si>
  <si>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</si>
  <si>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</si>
  <si>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</si>
  <si>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</si>
  <si>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</si>
  <si>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</si>
  <si>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</si>
  <si>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</si>
  <si>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</si>
  <si>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</si>
  <si>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</si>
  <si>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</si>
  <si>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</si>
  <si>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</si>
  <si>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</si>
  <si>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</si>
  <si>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</si>
  <si>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</si>
  <si>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</si>
  <si>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</si>
  <si>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</si>
  <si>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</si>
  <si>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</si>
  <si>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</si>
  <si>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</si>
  <si>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</si>
  <si>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</si>
  <si>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</si>
  <si>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</si>
  <si>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</si>
  <si>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</si>
  <si>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</si>
  <si>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</si>
  <si>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</si>
  <si>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</si>
  <si>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</si>
  <si>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</si>
  <si>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</si>
  <si>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</si>
  <si>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</si>
  <si>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</si>
  <si>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</si>
  <si>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</si>
  <si>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</si>
  <si>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</si>
  <si>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</si>
  <si>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</si>
  <si>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</si>
  <si>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</si>
  <si>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</si>
  <si>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</si>
  <si>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</si>
  <si>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</si>
  <si>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</si>
  <si>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</si>
  <si>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</si>
  <si>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</si>
  <si>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</si>
  <si>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</si>
  <si>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</si>
  <si>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</si>
  <si>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</si>
  <si>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</si>
  <si>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</si>
  <si>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</si>
  <si>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</si>
  <si>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</si>
  <si>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</si>
  <si>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</si>
  <si>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</si>
  <si>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</si>
  <si>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</si>
  <si>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</si>
  <si>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</si>
  <si>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</si>
  <si>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</si>
  <si>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</si>
  <si>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</si>
  <si>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</si>
  <si>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</si>
  <si>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</si>
  <si>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</si>
  <si>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</si>
  <si>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</si>
  <si>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</si>
  <si>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</si>
  <si>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</si>
  <si>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</si>
  <si>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</si>
  <si>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</si>
  <si>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</si>
  <si>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</si>
  <si>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</si>
  <si>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</si>
  <si>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</si>
  <si>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</si>
  <si>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</si>
  <si>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</si>
  <si>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</si>
  <si>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</si>
  <si>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</si>
  <si>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</si>
  <si>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</si>
  <si>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</si>
  <si>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</si>
  <si>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</si>
  <si>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</si>
  <si>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</si>
  <si>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</si>
  <si>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</si>
  <si>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</si>
  <si>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</si>
  <si>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</si>
  <si>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</si>
  <si>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</si>
  <si>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</si>
  <si>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</si>
  <si>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</si>
  <si>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</si>
  <si>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</si>
  <si>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</si>
  <si>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</si>
  <si>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</si>
  <si>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</si>
  <si>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</si>
  <si>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</si>
  <si>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</si>
  <si>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</si>
  <si>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</si>
  <si>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</si>
  <si>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</si>
  <si>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</si>
  <si>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</si>
  <si>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</si>
  <si>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</si>
  <si>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</si>
  <si>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</si>
  <si>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</si>
  <si>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</si>
  <si>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</si>
  <si>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</si>
  <si>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</si>
  <si>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</si>
  <si>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</si>
  <si>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</si>
  <si>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</si>
  <si>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</si>
  <si>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</si>
  <si>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</si>
  <si>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</si>
  <si>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</si>
  <si>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</si>
  <si>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</si>
  <si>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</si>
  <si>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</si>
  <si>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</si>
  <si>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</si>
  <si>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</si>
  <si>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</si>
  <si>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</si>
  <si>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</si>
  <si>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</si>
  <si>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</si>
  <si>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</si>
  <si>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</si>
  <si>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</si>
  <si>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</si>
  <si>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</si>
  <si>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</si>
  <si>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</si>
  <si>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</si>
  <si>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</si>
  <si>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</si>
  <si>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</si>
  <si>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</si>
  <si>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</si>
  <si>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</si>
  <si>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</si>
  <si>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</si>
  <si>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</si>
  <si>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</si>
  <si>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</si>
  <si>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</si>
  <si>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</si>
  <si>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</si>
  <si>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</si>
  <si>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</si>
  <si>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</si>
  <si>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</si>
  <si>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</si>
  <si>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</si>
  <si>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</si>
  <si>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</si>
  <si>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</si>
  <si>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</si>
  <si>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</si>
  <si>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</si>
  <si>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</si>
  <si>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</si>
  <si>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</si>
  <si>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</si>
  <si>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</si>
  <si>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</si>
  <si>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</si>
  <si>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</si>
  <si>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</si>
  <si>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</si>
  <si>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</si>
  <si>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</si>
  <si>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</si>
  <si>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</si>
  <si>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</si>
  <si>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</si>
  <si>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</si>
  <si>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</si>
  <si>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</si>
  <si>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</si>
  <si>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</si>
  <si>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</si>
  <si>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</si>
  <si>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</si>
  <si>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</si>
  <si>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</si>
  <si>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</si>
  <si>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</si>
  <si>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</si>
  <si>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</si>
  <si>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</si>
  <si>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</si>
  <si>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</si>
  <si>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</si>
  <si>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</si>
  <si>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</si>
  <si>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</si>
  <si>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</si>
  <si>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</si>
  <si>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</si>
  <si>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</si>
  <si>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</si>
  <si>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</si>
  <si>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</si>
  <si>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</si>
  <si>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</si>
  <si>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</si>
  <si>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</si>
  <si>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</si>
  <si>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</si>
  <si>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</si>
  <si>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</si>
  <si>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</si>
  <si>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</si>
  <si>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</si>
  <si>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</si>
  <si>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</si>
  <si>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</si>
  <si>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</si>
  <si>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</si>
  <si>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</si>
  <si>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</si>
  <si>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</si>
  <si>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</si>
  <si>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</si>
  <si>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</si>
  <si>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</si>
  <si>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</si>
  <si>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</si>
  <si>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</si>
  <si>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</si>
  <si>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</si>
  <si>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</si>
  <si>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</si>
  <si>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</si>
  <si>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</si>
  <si>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</si>
  <si>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</si>
  <si>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</si>
  <si>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</si>
  <si>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</si>
  <si>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</si>
  <si>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</si>
  <si>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</si>
  <si>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</si>
  <si>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</si>
  <si>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</si>
  <si>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</si>
  <si>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</si>
  <si>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</si>
  <si>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</si>
  <si>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</si>
  <si>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</si>
  <si>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</si>
  <si>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</si>
  <si>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</si>
  <si>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</si>
  <si>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</si>
  <si>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</si>
  <si>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</si>
  <si>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</si>
  <si>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</si>
  <si>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</si>
  <si>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</si>
  <si>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</si>
  <si>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</si>
  <si>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</si>
  <si>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</si>
  <si>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</si>
  <si>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</si>
  <si>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</si>
  <si>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</si>
  <si>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</si>
  <si>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</si>
  <si>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</si>
  <si>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</si>
  <si>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</si>
  <si>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</si>
  <si>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</si>
  <si>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</si>
  <si>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</si>
  <si>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</si>
  <si>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</si>
  <si>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</si>
  <si>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</si>
  <si>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</si>
  <si>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</si>
  <si>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</si>
  <si>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</si>
  <si>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</si>
  <si>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</si>
  <si>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</si>
  <si>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</si>
  <si>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</si>
  <si>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</si>
  <si>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</si>
  <si>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</si>
  <si>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</si>
  <si>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</si>
  <si>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</si>
  <si>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</si>
  <si>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</si>
  <si>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</si>
  <si>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</si>
  <si>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</si>
  <si>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</si>
  <si>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</si>
  <si>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</si>
  <si>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</si>
  <si>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</si>
  <si>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</si>
  <si>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</si>
  <si>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</si>
  <si>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</si>
  <si>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</si>
  <si>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</si>
  <si>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</si>
  <si>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</si>
  <si>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</si>
  <si>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</si>
  <si>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</si>
  <si>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</si>
  <si>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</si>
  <si>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</si>
  <si>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</si>
  <si>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</si>
  <si>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</si>
  <si>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</si>
  <si>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</si>
  <si>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</si>
  <si>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</si>
  <si>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</si>
  <si>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</si>
  <si>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</si>
  <si>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</si>
  <si>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</si>
  <si>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</si>
  <si>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</si>
  <si>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</si>
  <si>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</si>
  <si>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</si>
  <si>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</si>
  <si>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</si>
  <si>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</si>
  <si>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</si>
  <si>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</si>
  <si>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</si>
  <si>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</si>
  <si>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</si>
  <si>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</si>
  <si>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</si>
  <si>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</si>
  <si>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</si>
  <si>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</si>
  <si>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</si>
  <si>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</si>
  <si>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</si>
  <si>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</si>
  <si>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</si>
  <si>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</si>
  <si>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</si>
  <si>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</si>
  <si>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</si>
  <si>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</si>
  <si>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</si>
  <si>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</si>
  <si>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</si>
  <si>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</si>
  <si>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</si>
  <si>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</si>
  <si>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</si>
  <si>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</si>
  <si>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</si>
  <si>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</si>
  <si>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</si>
  <si>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</si>
  <si>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</si>
  <si>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</si>
  <si>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</si>
  <si>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</si>
  <si>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</si>
  <si>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</si>
  <si>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</si>
  <si>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</si>
  <si>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</si>
  <si>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</si>
  <si>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</si>
  <si>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</si>
  <si>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</si>
  <si>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</si>
  <si>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</si>
  <si>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</si>
  <si>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</si>
  <si>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</si>
  <si>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</si>
  <si>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</si>
  <si>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</si>
  <si>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</si>
  <si>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</si>
  <si>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</si>
  <si>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</si>
  <si>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</si>
  <si>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</si>
  <si>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</si>
  <si>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</si>
  <si>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</si>
  <si>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</si>
  <si>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</si>
  <si>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</si>
  <si>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</si>
  <si>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</si>
  <si>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</si>
  <si>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</si>
  <si>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</si>
  <si>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</si>
  <si>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</si>
  <si>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</si>
  <si>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</si>
  <si>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</si>
  <si>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</si>
  <si>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</si>
  <si>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</si>
  <si>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</si>
  <si>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</si>
  <si>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</si>
  <si>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</si>
  <si>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</si>
  <si>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</si>
  <si>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</si>
  <si>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</si>
  <si>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</si>
  <si>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</si>
  <si>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</si>
  <si>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</si>
  <si>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</si>
  <si>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</si>
  <si>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</si>
  <si>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</si>
  <si>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</si>
  <si>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</si>
  <si>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</si>
  <si>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</si>
  <si>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</si>
  <si>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</si>
  <si>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</si>
  <si>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</si>
  <si>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</si>
  <si>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</si>
  <si>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</si>
  <si>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</si>
  <si>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</si>
  <si>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</si>
  <si>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</si>
  <si>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</si>
  <si>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</si>
  <si>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</si>
  <si>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</si>
  <si>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</si>
  <si>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</si>
  <si>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</si>
  <si>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</si>
  <si>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</si>
  <si>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</si>
  <si>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</si>
  <si>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</si>
  <si>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</si>
  <si>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</si>
  <si>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</si>
  <si>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</si>
  <si>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</si>
  <si>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</si>
  <si>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</si>
  <si>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</si>
  <si>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</si>
  <si>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</si>
  <si>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</si>
  <si>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</si>
  <si>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</si>
  <si>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</si>
  <si>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</si>
  <si>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</si>
  <si>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</si>
  <si>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</si>
  <si>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</si>
  <si>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</si>
  <si>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</si>
  <si>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</si>
  <si>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</si>
  <si>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</si>
  <si>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</si>
  <si>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</si>
  <si>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</si>
  <si>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</si>
  <si>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</si>
  <si>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</si>
  <si>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</si>
  <si>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</si>
  <si>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</si>
  <si>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</si>
  <si>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</si>
  <si>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</si>
  <si>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</si>
  <si>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</si>
  <si>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</si>
  <si>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</si>
  <si>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</si>
  <si>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</si>
  <si>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</si>
  <si>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</si>
  <si>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</si>
  <si>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</si>
  <si>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</si>
  <si>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</si>
  <si>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</si>
  <si>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</si>
  <si>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</si>
  <si>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</si>
  <si>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</si>
  <si>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</si>
  <si>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</si>
  <si>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</si>
  <si>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</si>
  <si>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</si>
  <si>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</si>
  <si>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</si>
  <si>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</si>
  <si>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</si>
  <si>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</si>
  <si>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</si>
  <si>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</si>
  <si>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</si>
  <si>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</si>
  <si>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</si>
  <si>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</si>
  <si>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</si>
  <si>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</si>
  <si>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</si>
  <si>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</si>
  <si>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</si>
  <si>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</si>
  <si>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</si>
  <si>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</si>
  <si>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</si>
  <si>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</si>
  <si>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</si>
  <si>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</si>
  <si>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</si>
  <si>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</si>
  <si>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</si>
  <si>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</si>
  <si>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</si>
  <si>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</si>
  <si>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</si>
  <si>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</si>
  <si>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</si>
  <si>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</si>
  <si>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</si>
  <si>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</si>
  <si>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</si>
  <si>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</si>
  <si>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</si>
  <si>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</si>
  <si>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</si>
  <si>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</si>
  <si>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</si>
  <si>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</si>
  <si>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</si>
  <si>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</si>
  <si>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</si>
  <si>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</si>
  <si>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</si>
  <si>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</si>
  <si>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</si>
  <si>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</si>
  <si>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</si>
  <si>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</si>
  <si>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</si>
  <si>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</si>
  <si>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</si>
  <si>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</si>
  <si>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</si>
  <si>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</si>
  <si>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</si>
  <si>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</si>
  <si>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</si>
  <si>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</si>
  <si>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</si>
  <si>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</si>
  <si>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</si>
  <si>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</si>
  <si>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</si>
  <si>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</si>
  <si>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</si>
  <si>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</si>
  <si>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</si>
  <si>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</si>
  <si>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</si>
  <si>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</si>
  <si>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</si>
  <si>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</si>
  <si>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</si>
  <si>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</si>
  <si>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</si>
  <si>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</si>
  <si>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</si>
  <si>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</si>
  <si>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</si>
  <si>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</si>
  <si>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</si>
  <si>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</si>
  <si>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</si>
  <si>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</si>
  <si>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</si>
  <si>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</si>
  <si>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</si>
  <si>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</si>
  <si>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</si>
  <si>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</si>
  <si>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</si>
  <si>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</si>
  <si>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</si>
  <si>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</si>
  <si>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</si>
  <si>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</si>
  <si>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</si>
  <si>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</si>
  <si>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</si>
  <si>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</si>
  <si>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</si>
  <si>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</si>
  <si>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</si>
  <si>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</si>
  <si>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</si>
  <si>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</si>
  <si>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</si>
  <si>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</si>
  <si>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</si>
  <si>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</si>
  <si>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</si>
  <si>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</si>
  <si>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</si>
  <si>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</si>
  <si>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</si>
  <si>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</si>
  <si>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</si>
  <si>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</si>
  <si>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</si>
  <si>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</si>
  <si>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</si>
  <si>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</si>
  <si>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</si>
  <si>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</si>
  <si>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</si>
  <si>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</si>
  <si>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</si>
  <si>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</si>
  <si>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</si>
  <si>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</si>
  <si>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</si>
  <si>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</si>
  <si>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</si>
  <si>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</si>
  <si>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</si>
  <si>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</si>
  <si>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</si>
  <si>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</si>
  <si>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</si>
  <si>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</si>
  <si>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</si>
  <si>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</si>
  <si>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</si>
  <si>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</si>
  <si>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</si>
  <si>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</si>
  <si>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</si>
  <si>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</si>
  <si>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</si>
  <si>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</si>
  <si>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</si>
  <si>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</si>
  <si>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</si>
  <si>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</si>
  <si>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</si>
  <si>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</si>
  <si>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</si>
  <si>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</si>
  <si>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</si>
  <si>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</si>
  <si>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</si>
  <si>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</si>
  <si>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</si>
  <si>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</si>
  <si>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</si>
  <si>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</si>
  <si>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</si>
  <si>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</si>
  <si>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</si>
  <si>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</si>
  <si>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</si>
  <si>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</si>
  <si>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</si>
  <si>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</si>
  <si>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</si>
  <si>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</si>
  <si>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</si>
  <si>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</si>
  <si>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</si>
  <si>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</si>
  <si>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</si>
  <si>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</si>
  <si>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</si>
  <si>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</si>
  <si>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</si>
  <si>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</si>
  <si>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</si>
  <si>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</si>
  <si>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</si>
  <si>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</si>
  <si>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</si>
  <si>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</si>
  <si>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</si>
  <si>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</si>
  <si>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</si>
  <si>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</si>
  <si>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</si>
  <si>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</si>
  <si>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</si>
  <si>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</si>
  <si>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</si>
  <si>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</si>
  <si>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</si>
  <si>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</si>
  <si>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</si>
  <si>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</si>
  <si>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</si>
  <si>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</si>
  <si>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</si>
  <si>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</si>
  <si>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</si>
  <si>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</si>
  <si>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</si>
  <si>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</si>
  <si>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</si>
  <si>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</si>
  <si>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</si>
  <si>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</si>
  <si>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</si>
  <si>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</si>
  <si>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</si>
  <si>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</si>
  <si>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</si>
  <si>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</si>
  <si>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</si>
  <si>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</si>
  <si>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</si>
  <si>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</si>
  <si>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</si>
  <si>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</si>
  <si>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</si>
  <si>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</si>
  <si>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</si>
  <si>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</si>
  <si>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</si>
  <si>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</si>
  <si>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</si>
  <si>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</si>
  <si>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</si>
  <si>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</si>
  <si>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</si>
  <si>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</si>
  <si>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</si>
  <si>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</si>
  <si>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</si>
  <si>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</si>
  <si>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</si>
  <si>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</si>
  <si>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</si>
  <si>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</si>
  <si>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</si>
  <si>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</si>
  <si>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</si>
  <si>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</si>
  <si>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</si>
  <si>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</si>
  <si>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</si>
  <si>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</si>
  <si>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</si>
  <si>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</si>
  <si>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</si>
  <si>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</si>
  <si>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</si>
  <si>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</si>
  <si>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</si>
  <si>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</si>
  <si>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</si>
  <si>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</si>
  <si>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</si>
  <si>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</si>
  <si>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</si>
  <si>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</si>
  <si>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</si>
  <si>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</si>
  <si>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</si>
  <si>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</si>
  <si>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</si>
  <si>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</si>
  <si>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</si>
  <si>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</si>
  <si>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</si>
  <si>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</si>
  <si>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</si>
  <si>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</si>
  <si>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</si>
  <si>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</si>
  <si>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</si>
  <si>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</si>
  <si>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</si>
  <si>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</si>
  <si>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</si>
  <si>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</si>
  <si>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</si>
  <si>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</si>
  <si>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</si>
  <si>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</si>
  <si>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</si>
  <si>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</si>
  <si>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</si>
  <si>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</si>
  <si>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</si>
  <si>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</si>
  <si>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</si>
  <si>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</si>
  <si>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</si>
  <si>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</si>
  <si>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</si>
  <si>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</si>
  <si>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</si>
  <si>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</si>
  <si>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</si>
  <si>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</si>
  <si>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</si>
  <si>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</si>
  <si>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</si>
  <si>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</si>
  <si>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</si>
  <si>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</si>
  <si>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</si>
  <si>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</si>
  <si>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</si>
  <si>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</si>
  <si>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</si>
  <si>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</si>
  <si>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</si>
  <si>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</si>
  <si>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</si>
  <si>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</si>
  <si>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</si>
  <si>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</si>
  <si>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</si>
  <si>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</si>
  <si>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</si>
  <si>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</si>
  <si>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</si>
  <si>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</si>
  <si>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</si>
  <si>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</si>
  <si>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</si>
  <si>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</si>
  <si>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</si>
  <si>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</si>
  <si>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</si>
  <si>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</si>
  <si>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</si>
  <si>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</si>
  <si>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</si>
  <si>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</si>
  <si>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</si>
  <si>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</si>
  <si>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</si>
  <si>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</si>
  <si>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</si>
  <si>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</si>
  <si>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</si>
  <si>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</si>
  <si>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</si>
  <si>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</si>
  <si>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</si>
  <si>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</si>
  <si>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</si>
  <si>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</si>
  <si>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</si>
  <si>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</si>
  <si>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</si>
  <si>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</si>
  <si>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</si>
  <si>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</si>
  <si>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</si>
  <si>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</si>
  <si>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</si>
  <si>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</si>
  <si>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</si>
  <si>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</si>
  <si>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</si>
  <si>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</si>
  <si>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</si>
  <si>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</si>
  <si>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</si>
  <si>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</si>
  <si>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</si>
  <si>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</si>
  <si>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</si>
  <si>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</si>
  <si>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</si>
  <si>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</si>
  <si>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</si>
  <si>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</si>
  <si>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</si>
  <si>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</si>
  <si>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</si>
  <si>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</si>
  <si>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</si>
  <si>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</si>
  <si>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</si>
  <si>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</si>
  <si>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</si>
  <si>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</si>
  <si>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</si>
  <si>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</si>
  <si>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</si>
  <si>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</si>
  <si>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</si>
  <si>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</si>
  <si>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</si>
  <si>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</si>
  <si>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</si>
  <si>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</si>
  <si>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</si>
  <si>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</si>
  <si>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</si>
  <si>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</si>
  <si>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</si>
  <si>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</si>
  <si>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</si>
  <si>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</si>
  <si>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</si>
  <si>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</si>
  <si>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</si>
  <si>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</si>
  <si>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</si>
  <si>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</si>
  <si>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</si>
  <si>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</si>
  <si>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</si>
  <si>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</si>
  <si>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</si>
  <si>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</si>
  <si>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</si>
  <si>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</si>
  <si>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</si>
  <si>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</si>
  <si>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</si>
  <si>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</si>
  <si>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</si>
  <si>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</si>
  <si>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</si>
  <si>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</si>
  <si>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</si>
  <si>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</si>
  <si>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</si>
  <si>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</si>
  <si>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</si>
  <si>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</si>
  <si>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</si>
  <si>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</si>
  <si>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</si>
  <si>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</si>
  <si>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</si>
  <si>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</si>
  <si>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</si>
  <si>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</si>
  <si>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</si>
  <si>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</si>
  <si>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</si>
  <si>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</si>
  <si>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</si>
  <si>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</si>
  <si>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</si>
  <si>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</si>
  <si>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</si>
  <si>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</si>
  <si>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</si>
  <si>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</si>
  <si>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</si>
  <si>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</si>
  <si>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</si>
  <si>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</si>
  <si>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</si>
  <si>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</si>
  <si>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</si>
  <si>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</si>
  <si>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</si>
  <si>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</si>
  <si>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</si>
  <si>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</si>
  <si>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</si>
  <si>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</si>
  <si>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</si>
  <si>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</si>
  <si>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</si>
  <si>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</si>
  <si>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</si>
  <si>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</si>
  <si>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</si>
  <si>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</si>
  <si>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</si>
  <si>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</si>
  <si>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</si>
  <si>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</si>
  <si>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</si>
  <si>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</si>
  <si>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</si>
  <si>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</si>
  <si>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</si>
  <si>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</si>
  <si>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</si>
  <si>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</si>
  <si>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</si>
  <si>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</si>
  <si>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</si>
  <si>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</si>
  <si>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</si>
  <si>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</si>
  <si>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</si>
  <si>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</si>
  <si>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</si>
  <si>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</si>
  <si>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</si>
  <si>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</si>
  <si>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</si>
  <si>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</si>
  <si>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</si>
  <si>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</si>
  <si>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</si>
  <si>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</si>
  <si>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</si>
  <si>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</si>
  <si>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</si>
  <si>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</si>
  <si>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</si>
  <si>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</si>
  <si>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</si>
  <si>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</si>
  <si>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</si>
  <si>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</si>
  <si>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</si>
  <si>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</si>
  <si>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</si>
  <si>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</si>
  <si>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</si>
  <si>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</si>
  <si>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</si>
  <si>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</si>
  <si>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</si>
  <si>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</si>
  <si>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</si>
  <si>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</si>
  <si>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</si>
  <si>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</si>
  <si>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</si>
  <si>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</si>
  <si>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</si>
  <si>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</si>
  <si>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</si>
  <si>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</si>
  <si>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</si>
  <si>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</si>
  <si>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</si>
  <si>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</si>
  <si>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</si>
  <si>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</si>
  <si>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</si>
  <si>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</si>
  <si>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</si>
  <si>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</si>
  <si>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</si>
  <si>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</si>
  <si>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</si>
  <si>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</si>
  <si>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</si>
  <si>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</si>
  <si>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</si>
  <si>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</si>
  <si>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</si>
  <si>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</si>
  <si>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</si>
  <si>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</si>
  <si>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</si>
  <si>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</si>
  <si>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</si>
  <si>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</si>
  <si>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</si>
  <si>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</si>
  <si>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</si>
  <si>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</si>
  <si>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</si>
  <si>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</si>
  <si>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</si>
  <si>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</si>
  <si>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</si>
  <si>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</si>
  <si>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</si>
  <si>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</si>
  <si>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</si>
  <si>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</si>
  <si>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</si>
  <si>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</si>
  <si>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</si>
  <si>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</si>
  <si>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</si>
  <si>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</si>
  <si>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</si>
  <si>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</si>
  <si>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</si>
  <si>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</si>
  <si>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</si>
  <si>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</si>
  <si>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</si>
  <si>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</si>
  <si>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</si>
  <si>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</si>
  <si>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</si>
  <si>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</si>
  <si>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</si>
  <si>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</si>
  <si>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</si>
  <si>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</si>
  <si>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</si>
  <si>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</si>
  <si>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</si>
  <si>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</si>
  <si>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</si>
  <si>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</si>
  <si>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</si>
  <si>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</si>
  <si>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</si>
  <si>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</si>
  <si>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</si>
  <si>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</si>
  <si>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</si>
  <si>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</si>
  <si>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</si>
  <si>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</si>
  <si>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</si>
  <si>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</si>
  <si>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</si>
  <si>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</si>
  <si>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</si>
  <si>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</si>
  <si>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</si>
  <si>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</si>
  <si>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</si>
  <si>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</si>
  <si>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</si>
  <si>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</si>
  <si>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</si>
  <si>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</si>
  <si>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</si>
  <si>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</si>
  <si>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</si>
  <si>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</si>
  <si>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</si>
  <si>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</si>
  <si>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</si>
  <si>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</si>
  <si>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</si>
  <si>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</si>
  <si>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</si>
  <si>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</si>
  <si>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</si>
  <si>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</si>
  <si>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</si>
  <si>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</si>
  <si>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</si>
  <si>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</si>
  <si>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</si>
  <si>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</si>
  <si>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</si>
  <si>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</si>
  <si>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</si>
  <si>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</si>
  <si>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</si>
  <si>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</si>
  <si>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</si>
  <si>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</si>
  <si>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</si>
  <si>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</si>
  <si>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</si>
  <si>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</si>
  <si>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</si>
  <si>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</si>
  <si>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</si>
  <si>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</si>
  <si>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</si>
  <si>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</si>
  <si>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</si>
  <si>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</si>
  <si>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</si>
  <si>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</si>
  <si>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</si>
  <si>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</si>
  <si>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</si>
  <si>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</si>
  <si>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</si>
  <si>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</si>
  <si>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</si>
  <si>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</si>
  <si>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</si>
  <si>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</si>
  <si>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</si>
  <si>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</si>
  <si>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</si>
  <si>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</si>
  <si>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</si>
  <si>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</si>
  <si>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</si>
  <si>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</si>
  <si>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</si>
  <si>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</si>
  <si>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</si>
  <si>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</si>
  <si>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</si>
  <si>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</si>
  <si>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</si>
  <si>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</si>
  <si>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</si>
  <si>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</si>
  <si>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</si>
  <si>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</si>
  <si>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</si>
  <si>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</si>
  <si>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</si>
  <si>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</si>
  <si>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</si>
  <si>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</si>
  <si>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</si>
  <si>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</si>
  <si>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</si>
  <si>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</si>
  <si>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</si>
  <si>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</si>
  <si>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</si>
  <si>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</si>
  <si>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</si>
  <si>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</si>
  <si>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</si>
  <si>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</si>
  <si>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</si>
  <si>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</si>
  <si>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</si>
  <si>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</si>
  <si>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</si>
  <si>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</si>
  <si>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</si>
  <si>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</si>
  <si>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</si>
  <si>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</si>
  <si>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</si>
  <si>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</si>
  <si>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</si>
  <si>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</si>
  <si>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</si>
  <si>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</si>
  <si>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</si>
  <si>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</si>
  <si>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</si>
  <si>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</si>
  <si>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</si>
  <si>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</si>
  <si>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</si>
  <si>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</si>
  <si>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</si>
  <si>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</si>
  <si>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</si>
  <si>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</si>
  <si>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</si>
  <si>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</si>
  <si>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</si>
  <si>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</si>
  <si>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</si>
  <si>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</si>
  <si>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</si>
  <si>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</si>
  <si>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</si>
  <si>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</si>
  <si>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</si>
  <si>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</si>
  <si>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</si>
  <si>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</si>
  <si>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</si>
  <si>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</si>
  <si>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</si>
  <si>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</si>
  <si>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</si>
  <si>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</si>
  <si>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</si>
  <si>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</si>
  <si>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</si>
  <si>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</si>
  <si>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</si>
  <si>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</si>
  <si>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</si>
  <si>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</si>
  <si>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</si>
  <si>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</si>
  <si>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</si>
  <si>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</si>
  <si>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</si>
  <si>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</si>
  <si>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</si>
  <si>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</si>
  <si>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</si>
  <si>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</si>
  <si>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</si>
  <si>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</si>
  <si>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</si>
  <si>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</si>
  <si>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</si>
  <si>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</si>
  <si>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</si>
  <si>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</si>
  <si>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</si>
  <si>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</si>
  <si>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</si>
  <si>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</si>
  <si>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</si>
  <si>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</si>
  <si>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</si>
  <si>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</si>
  <si>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</si>
  <si>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</si>
  <si>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</si>
  <si>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</si>
  <si>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</si>
  <si>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</si>
  <si>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</si>
  <si>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</si>
  <si>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</si>
  <si>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</si>
  <si>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</si>
  <si>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</si>
  <si>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</si>
  <si>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</si>
  <si>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</si>
  <si>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</si>
  <si>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</si>
  <si>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</si>
  <si>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</si>
  <si>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</si>
  <si>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</si>
  <si>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</si>
  <si>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</si>
  <si>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</si>
  <si>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</si>
  <si>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</si>
  <si>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</si>
  <si>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</si>
  <si>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</si>
  <si>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</si>
  <si>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</si>
  <si>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</si>
  <si>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</si>
  <si>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</si>
  <si>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</si>
  <si>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</si>
  <si>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</si>
  <si>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</si>
  <si>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</si>
  <si>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</si>
  <si>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</si>
  <si>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</si>
  <si>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</si>
  <si>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</si>
  <si>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</si>
  <si>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</si>
  <si>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</si>
  <si>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</si>
  <si>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</si>
  <si>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</si>
  <si>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</si>
  <si>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</si>
  <si>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</si>
  <si>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</si>
  <si>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</si>
  <si>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</si>
  <si>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</si>
  <si>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</si>
  <si>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</si>
  <si>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</si>
  <si>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</si>
  <si>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</si>
  <si>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</si>
  <si>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</si>
  <si>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</si>
  <si>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</si>
  <si>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</si>
  <si>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</si>
  <si>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</si>
  <si>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</si>
  <si>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</si>
  <si>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</si>
  <si>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</si>
  <si>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</si>
  <si>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</si>
  <si>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</si>
  <si>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</si>
  <si>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</si>
  <si>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</si>
  <si>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</si>
  <si>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</si>
  <si>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</si>
  <si>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</si>
  <si>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</si>
  <si>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</si>
  <si>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</si>
  <si>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</si>
  <si>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</si>
  <si>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</si>
  <si>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</si>
  <si>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</si>
  <si>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</si>
  <si>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</si>
  <si>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</si>
  <si>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</si>
  <si>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</si>
  <si>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</si>
  <si>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</si>
  <si>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</si>
  <si>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</si>
  <si>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</si>
  <si>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</si>
  <si>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</si>
  <si>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</si>
  <si>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</si>
  <si>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</si>
  <si>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</si>
  <si>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</si>
  <si>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</si>
  <si>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</si>
  <si>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</si>
  <si>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</si>
  <si>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</si>
  <si>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</si>
  <si>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</si>
  <si>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</si>
  <si>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</si>
  <si>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</si>
  <si>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</si>
  <si>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</si>
  <si>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</si>
  <si>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</si>
  <si>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</si>
  <si>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</si>
  <si>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</si>
  <si>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</si>
  <si>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</si>
  <si>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</si>
  <si>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</si>
  <si>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</si>
  <si>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</si>
  <si>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</si>
  <si>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</si>
  <si>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</si>
  <si>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</si>
  <si>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</si>
  <si>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</si>
  <si>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</si>
  <si>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</si>
  <si>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</si>
  <si>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</si>
  <si>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</si>
  <si>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</si>
  <si>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</si>
  <si>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</si>
  <si>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</si>
  <si>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</si>
  <si>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</si>
  <si>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</si>
  <si>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</si>
  <si>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</si>
  <si>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</si>
  <si>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</si>
  <si>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</si>
  <si>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</si>
  <si>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</si>
  <si>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</si>
  <si>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</si>
  <si>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</si>
  <si>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</si>
  <si>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</si>
  <si>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</si>
  <si>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</si>
  <si>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</si>
  <si>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</si>
  <si>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</si>
  <si>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</si>
  <si>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</si>
  <si>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</si>
  <si>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</si>
  <si>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</si>
  <si>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</si>
  <si>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</si>
  <si>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</si>
  <si>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</si>
  <si>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</si>
  <si>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</si>
  <si>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</si>
  <si>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</si>
  <si>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</si>
  <si>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</si>
  <si>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</si>
  <si>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</si>
  <si>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</si>
  <si>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</si>
  <si>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</si>
  <si>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</si>
  <si>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</si>
  <si>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</si>
  <si>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</si>
  <si>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</si>
  <si>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</si>
  <si>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</si>
  <si>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</si>
  <si>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</si>
  <si>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</si>
  <si>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</si>
  <si>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</si>
  <si>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</si>
  <si>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</si>
  <si>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</si>
  <si>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</si>
  <si>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</si>
  <si>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</si>
  <si>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</si>
  <si>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</si>
  <si>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</si>
  <si>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</si>
  <si>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</si>
  <si>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</si>
  <si>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</si>
  <si>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</si>
  <si>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</si>
  <si>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</si>
  <si>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</si>
  <si>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</si>
  <si>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</si>
  <si>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</si>
  <si>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</si>
  <si>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</si>
  <si>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</si>
  <si>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</si>
  <si>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</si>
  <si>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</si>
  <si>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</si>
  <si>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</si>
  <si>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</si>
  <si>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</si>
  <si>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</si>
  <si>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</si>
  <si>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</si>
  <si>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</si>
  <si>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</si>
  <si>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</si>
  <si>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</si>
  <si>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</si>
  <si>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</si>
  <si>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</si>
  <si>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</si>
  <si>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</si>
  <si>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</si>
  <si>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</si>
  <si>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</si>
  <si>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</si>
  <si>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</si>
  <si>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</si>
  <si>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</si>
  <si>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</si>
  <si>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</si>
  <si>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</si>
  <si>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</si>
  <si>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</si>
  <si>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</si>
  <si>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</si>
  <si>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</si>
  <si>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</si>
  <si>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</si>
  <si>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</si>
  <si>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</si>
  <si>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</si>
  <si>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</si>
  <si>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</si>
  <si>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</si>
  <si>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</si>
  <si>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</si>
  <si>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</si>
  <si>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</si>
  <si>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</si>
  <si>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</si>
  <si>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</si>
  <si>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</si>
  <si>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</si>
  <si>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</si>
  <si>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</si>
  <si>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</si>
  <si>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</si>
  <si>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</si>
  <si>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</si>
  <si>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</si>
  <si>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</si>
  <si>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</si>
  <si>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</si>
  <si>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</si>
  <si>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</si>
  <si>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</si>
  <si>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</si>
  <si>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</si>
  <si>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</si>
  <si>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</si>
  <si>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</si>
  <si>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</si>
  <si>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</si>
  <si>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</si>
  <si>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</si>
  <si>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</si>
  <si>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</si>
  <si>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</si>
  <si>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</si>
  <si>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</si>
  <si>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</si>
  <si>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</si>
  <si>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</si>
  <si>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</si>
  <si>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</si>
  <si>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</si>
  <si>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</si>
  <si>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</si>
  <si>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</si>
  <si>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</si>
  <si>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</si>
  <si>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</si>
  <si>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</si>
  <si>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</si>
  <si>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</si>
  <si>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</si>
  <si>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</si>
  <si>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</si>
  <si>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</si>
  <si>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</si>
  <si>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</si>
  <si>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</si>
  <si>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</si>
  <si>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</si>
  <si>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</si>
  <si>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</si>
  <si>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</si>
  <si>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</si>
  <si>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</si>
  <si>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</si>
  <si>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</si>
  <si>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</si>
  <si>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</si>
  <si>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</si>
  <si>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</si>
  <si>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</si>
  <si>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</si>
  <si>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</si>
  <si>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</si>
  <si>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</si>
  <si>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</si>
  <si>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</si>
  <si>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</si>
  <si>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</si>
  <si>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</si>
  <si>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</si>
  <si>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</si>
  <si>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</si>
  <si>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</si>
  <si>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</si>
  <si>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</si>
  <si>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</si>
  <si>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</si>
  <si>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</si>
  <si>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</si>
  <si>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</si>
  <si>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</si>
  <si>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</si>
  <si>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</si>
  <si>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</si>
  <si>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</si>
  <si>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</si>
  <si>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</si>
  <si>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</si>
  <si>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</si>
  <si>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</si>
  <si>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</si>
  <si>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</si>
  <si>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</si>
  <si>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</si>
  <si>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</si>
  <si>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</si>
  <si>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</si>
  <si>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</si>
  <si>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</si>
  <si>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</si>
  <si>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</si>
  <si>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</si>
  <si>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</si>
  <si>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</si>
  <si>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</si>
  <si>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</si>
  <si>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</si>
  <si>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</si>
  <si>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</si>
  <si>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</si>
  <si>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</si>
  <si>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</si>
  <si>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</si>
  <si>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</si>
  <si>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</si>
  <si>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</si>
  <si>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</si>
  <si>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</si>
  <si>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</si>
  <si>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</si>
  <si>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</si>
  <si>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</si>
  <si>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</si>
  <si>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</si>
  <si>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</si>
  <si>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</si>
  <si>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</si>
  <si>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</si>
  <si>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</si>
  <si>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</si>
  <si>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</si>
  <si>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</si>
  <si>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</si>
  <si>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</si>
  <si>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</si>
  <si>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</si>
  <si>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</si>
  <si>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</si>
  <si>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</si>
  <si>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</si>
  <si>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</si>
  <si>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</si>
  <si>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</si>
  <si>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</si>
  <si>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</si>
  <si>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</si>
  <si>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</si>
  <si>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</si>
  <si>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</si>
  <si>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</si>
  <si>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</si>
  <si>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</si>
  <si>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</si>
  <si>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</si>
  <si>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</si>
  <si>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</si>
  <si>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</si>
  <si>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</si>
  <si>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</si>
  <si>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</si>
  <si>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</si>
  <si>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</si>
  <si>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</si>
  <si>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</si>
  <si>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</si>
  <si>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</si>
  <si>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</si>
  <si>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</si>
  <si>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</si>
  <si>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</si>
  <si>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</si>
  <si>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</si>
  <si>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</si>
  <si>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</si>
  <si>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</si>
  <si>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</si>
  <si>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</si>
  <si>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</si>
  <si>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</si>
  <si>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</si>
  <si>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</si>
  <si>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</si>
  <si>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</si>
  <si>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</si>
  <si>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</si>
  <si>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</si>
  <si>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</si>
  <si>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</si>
  <si>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</si>
  <si>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</si>
  <si>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</si>
  <si>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</si>
  <si>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</si>
  <si>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</si>
  <si>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</si>
  <si>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</si>
  <si>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</si>
  <si>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</si>
  <si>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</si>
  <si>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</si>
  <si>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</si>
  <si>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</si>
  <si>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</si>
  <si>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</si>
  <si>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</si>
  <si>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</si>
  <si>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</si>
  <si>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</si>
  <si>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</si>
  <si>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</si>
  <si>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</si>
  <si>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</si>
  <si>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</si>
  <si>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</si>
  <si>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</si>
  <si>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</si>
  <si>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</si>
  <si>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</si>
  <si>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</si>
  <si>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</si>
  <si>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</si>
  <si>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</si>
  <si>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</si>
  <si>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</si>
  <si>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</si>
  <si>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</si>
  <si>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</si>
  <si>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</si>
  <si>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</si>
  <si>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</si>
  <si>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</si>
  <si>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</si>
  <si>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</si>
  <si>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</si>
  <si>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</si>
  <si>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</si>
  <si>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</si>
  <si>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</si>
  <si>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</si>
  <si>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</si>
  <si>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</si>
  <si>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</si>
  <si>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</si>
  <si>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</si>
  <si>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</si>
  <si>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</si>
  <si>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</si>
  <si>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</si>
  <si>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</si>
  <si>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</si>
  <si>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</si>
  <si>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</si>
  <si>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</si>
  <si>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</si>
  <si>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</si>
  <si>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</si>
  <si>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</si>
  <si>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</si>
  <si>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</si>
  <si>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</si>
  <si>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</si>
  <si>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</si>
  <si>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</si>
  <si>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</si>
  <si>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</si>
  <si>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</si>
  <si>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</si>
  <si>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</si>
  <si>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</si>
  <si>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</si>
  <si>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</si>
  <si>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</si>
  <si>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</si>
  <si>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</si>
  <si>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</si>
  <si>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</si>
  <si>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</si>
  <si>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</si>
  <si>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</si>
  <si>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</si>
  <si>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</si>
  <si>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</si>
  <si>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</si>
  <si>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</si>
  <si>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</si>
  <si>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</si>
  <si>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</si>
  <si>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</si>
  <si>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</si>
  <si>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</si>
  <si>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</si>
  <si>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</si>
  <si>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</si>
  <si>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</si>
  <si>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</si>
  <si>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</si>
  <si>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</si>
  <si>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</si>
  <si>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</si>
  <si>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</si>
  <si>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</si>
  <si>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</si>
  <si>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</si>
  <si>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</si>
  <si>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</si>
  <si>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</si>
  <si>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</si>
  <si>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</si>
  <si>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</si>
  <si>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</si>
  <si>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</si>
  <si>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</si>
  <si>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</si>
  <si>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</si>
  <si>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</si>
  <si>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</si>
  <si>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</si>
  <si>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</si>
  <si>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</si>
  <si>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</si>
  <si>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</si>
  <si>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</si>
  <si>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</si>
  <si>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</si>
  <si>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</si>
  <si>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</si>
  <si>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</si>
  <si>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</si>
  <si>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</si>
  <si>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</si>
  <si>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</si>
  <si>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</si>
  <si>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</si>
  <si>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</si>
  <si>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</si>
  <si>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</si>
  <si>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</si>
  <si>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</si>
  <si>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</si>
  <si>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</si>
  <si>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</si>
  <si>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</si>
  <si>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</si>
  <si>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</si>
  <si>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</si>
  <si>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</si>
  <si>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</si>
  <si>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</si>
  <si>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</si>
  <si>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</si>
  <si>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</si>
  <si>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</si>
  <si>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</si>
  <si>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</si>
  <si>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</si>
  <si>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</si>
  <si>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</si>
  <si>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</si>
  <si>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</si>
  <si>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</si>
  <si>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</si>
  <si>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</si>
  <si>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</si>
  <si>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</si>
  <si>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</si>
  <si>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</si>
  <si>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</si>
  <si>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</si>
  <si>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</si>
  <si>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</si>
  <si>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</si>
  <si>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</si>
  <si>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</si>
  <si>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</si>
  <si>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</si>
  <si>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</si>
  <si>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</si>
  <si>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</si>
  <si>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</si>
  <si>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</si>
  <si>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</si>
  <si>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</si>
  <si>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</si>
  <si>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</si>
  <si>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</si>
  <si>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</si>
  <si>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</si>
  <si>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</si>
  <si>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</si>
  <si>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</si>
  <si>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</si>
  <si>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</si>
  <si>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</si>
  <si>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</si>
  <si>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</si>
  <si>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</si>
  <si>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</si>
  <si>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</si>
  <si>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</si>
  <si>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</si>
  <si>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</si>
  <si>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</si>
  <si>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</si>
  <si>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</si>
  <si>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</si>
  <si>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</si>
  <si>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</si>
  <si>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</si>
  <si>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</si>
  <si>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</si>
  <si>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</si>
  <si>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</si>
  <si>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</si>
  <si>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</si>
  <si>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</si>
  <si>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</si>
  <si>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</si>
  <si>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</si>
  <si>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</si>
  <si>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</si>
  <si>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</si>
  <si>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</si>
  <si>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</si>
  <si>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</si>
  <si>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</si>
  <si>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</si>
  <si>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</si>
  <si>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</si>
  <si>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</si>
  <si>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</si>
  <si>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</si>
  <si>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</si>
  <si>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</si>
  <si>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</si>
  <si>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</si>
  <si>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</si>
  <si>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</si>
  <si>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</si>
  <si>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</si>
  <si>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</si>
  <si>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</si>
  <si>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</si>
  <si>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</si>
  <si>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</si>
  <si>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</si>
  <si>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</si>
  <si>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</si>
  <si>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</si>
  <si>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</si>
  <si>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</si>
  <si>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</si>
  <si>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</si>
  <si>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</si>
  <si>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</si>
  <si>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</si>
  <si>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</si>
  <si>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</si>
  <si>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</si>
  <si>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</si>
  <si>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</si>
  <si>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</si>
  <si>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</si>
  <si>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</si>
  <si>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</si>
  <si>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</si>
  <si>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</si>
  <si>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</si>
  <si>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</si>
  <si>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</si>
  <si>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</si>
  <si>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</si>
  <si>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</si>
  <si>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</si>
  <si>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</si>
  <si>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</si>
  <si>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</si>
  <si>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</si>
  <si>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</si>
  <si>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</si>
  <si>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</si>
  <si>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</si>
  <si>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</si>
  <si>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</si>
  <si>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</si>
  <si>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</si>
  <si>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</si>
  <si>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</si>
  <si>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</si>
  <si>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</si>
  <si>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</si>
  <si>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</si>
  <si>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</si>
  <si>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</si>
  <si>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</si>
  <si>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</si>
  <si>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</si>
  <si>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</si>
  <si>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</si>
  <si>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</si>
  <si>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</si>
  <si>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</si>
  <si>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</si>
  <si>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</si>
  <si>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</si>
  <si>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</si>
  <si>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</si>
  <si>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</si>
  <si>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</si>
  <si>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</si>
  <si>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</si>
  <si>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</si>
  <si>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</si>
  <si>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</si>
  <si>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</si>
  <si>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</si>
  <si>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</si>
  <si>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</si>
  <si>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</si>
  <si>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</si>
  <si>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</si>
  <si>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</si>
  <si>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</si>
  <si>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</si>
  <si>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</si>
  <si>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</si>
  <si>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</si>
  <si>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</si>
  <si>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</si>
  <si>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</si>
  <si>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</si>
  <si>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</si>
  <si>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</si>
  <si>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</si>
  <si>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</si>
  <si>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</si>
  <si>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</si>
  <si>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</si>
  <si>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</si>
  <si>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</si>
  <si>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</si>
  <si>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</si>
  <si>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</si>
  <si>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</si>
  <si>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</si>
  <si>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</si>
  <si>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</si>
  <si>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</si>
  <si>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</si>
  <si>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</si>
  <si>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</si>
  <si>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</si>
  <si>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</si>
  <si>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</si>
  <si>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</si>
  <si>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</si>
  <si>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</si>
  <si>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</si>
  <si>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</si>
  <si>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</si>
  <si>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</si>
  <si>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</si>
  <si>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</si>
  <si>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</si>
  <si>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</si>
  <si>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</si>
  <si>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</si>
  <si>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</si>
  <si>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</si>
  <si>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</si>
  <si>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</si>
  <si>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</si>
  <si>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</si>
  <si>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</si>
  <si>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</si>
  <si>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</si>
  <si>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</si>
  <si>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</si>
  <si>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</si>
  <si>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</si>
  <si>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</si>
  <si>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</si>
  <si>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</si>
  <si>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</si>
  <si>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</si>
  <si>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</si>
  <si>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</si>
  <si>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</si>
  <si>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</si>
  <si>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</si>
  <si>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</si>
  <si>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</si>
  <si>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</si>
  <si>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</si>
  <si>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</si>
  <si>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</si>
  <si>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</si>
  <si>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</si>
  <si>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</si>
  <si>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</si>
  <si>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</si>
  <si>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</si>
  <si>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</si>
  <si>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</si>
  <si>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</si>
  <si>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</si>
  <si>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</si>
  <si>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</si>
  <si>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</si>
  <si>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</si>
  <si>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</si>
  <si>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</si>
  <si>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</si>
  <si>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</si>
  <si>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</si>
  <si>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</si>
  <si>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</si>
  <si>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</si>
  <si>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</si>
  <si>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</si>
  <si>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</si>
  <si>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</si>
  <si>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</si>
  <si>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</si>
  <si>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</si>
  <si>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</si>
  <si>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</si>
  <si>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</si>
  <si>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</si>
  <si>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</si>
  <si>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</si>
  <si>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</si>
  <si>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</si>
  <si>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</si>
  <si>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</si>
  <si>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</si>
  <si>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</si>
  <si>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</si>
  <si>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</si>
  <si>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</si>
  <si>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</si>
  <si>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</si>
  <si>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</si>
  <si>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</si>
  <si>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</si>
  <si>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</si>
  <si>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</si>
  <si>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</si>
  <si>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</si>
  <si>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</si>
  <si>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</si>
  <si>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</si>
  <si>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</si>
  <si>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</si>
  <si>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</si>
  <si>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</si>
  <si>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</si>
  <si>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</si>
  <si>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</si>
  <si>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</si>
  <si>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</si>
  <si>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</si>
  <si>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</si>
  <si>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</si>
  <si>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</si>
  <si>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</si>
  <si>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</si>
  <si>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</si>
  <si>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</si>
  <si>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</si>
  <si>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</si>
  <si>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</si>
  <si>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</si>
  <si>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</si>
  <si>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</si>
  <si>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</si>
  <si>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</si>
  <si>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</si>
  <si>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</si>
  <si>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</si>
  <si>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</si>
  <si>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</si>
  <si>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</si>
  <si>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</si>
  <si>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</si>
  <si>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</si>
  <si>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</si>
  <si>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</si>
  <si>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</si>
  <si>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</si>
  <si>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</si>
  <si>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</si>
  <si>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</si>
  <si>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</si>
  <si>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</si>
  <si>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</si>
  <si>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</si>
  <si>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</si>
  <si>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</si>
  <si>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</si>
  <si>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</si>
  <si>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</si>
  <si>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</si>
  <si>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</si>
  <si>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</si>
  <si>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</si>
  <si>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</si>
  <si>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</si>
  <si>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</si>
  <si>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</si>
  <si>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</si>
  <si>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</si>
  <si>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</si>
  <si>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</si>
  <si>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</si>
  <si>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</si>
  <si>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</si>
  <si>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</si>
  <si>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</si>
  <si>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</si>
  <si>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</si>
  <si>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</si>
  <si>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</si>
  <si>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</si>
  <si>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</si>
  <si>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</si>
  <si>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</si>
  <si>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</si>
  <si>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</si>
  <si>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</si>
  <si>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</si>
  <si>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</si>
  <si>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</si>
  <si>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</si>
  <si>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</si>
  <si>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</si>
  <si>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</si>
  <si>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</si>
  <si>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</si>
  <si>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</si>
  <si>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</si>
  <si>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</si>
  <si>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</si>
  <si>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</si>
  <si>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</si>
  <si>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</si>
  <si>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</si>
  <si>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</si>
  <si>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</si>
  <si>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</si>
  <si>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</si>
  <si>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</si>
  <si>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</si>
  <si>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</si>
  <si>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</si>
  <si>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</si>
  <si>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</si>
  <si>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</si>
  <si>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</si>
  <si>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</si>
  <si>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</si>
  <si>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</si>
  <si>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</si>
  <si>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</si>
  <si>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</si>
  <si>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</si>
  <si>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</si>
  <si>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</si>
  <si>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</si>
  <si>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</si>
  <si>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</si>
  <si>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</si>
  <si>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</si>
  <si>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</si>
  <si>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</si>
  <si>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</si>
  <si>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</si>
  <si>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</si>
  <si>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</si>
  <si>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</si>
  <si>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</si>
  <si>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</si>
  <si>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</si>
  <si>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</si>
  <si>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</si>
  <si>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</si>
  <si>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</si>
  <si>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</si>
  <si>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</si>
  <si>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</si>
  <si>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</si>
  <si>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</si>
  <si>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</si>
  <si>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</si>
  <si>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</si>
  <si>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</si>
  <si>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</si>
  <si>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</si>
  <si>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</si>
  <si>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</si>
  <si>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</si>
  <si>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</si>
  <si>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</si>
  <si>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</si>
  <si>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</si>
  <si>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</si>
  <si>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</si>
  <si>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</si>
  <si>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</si>
  <si>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</si>
  <si>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</si>
  <si>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</si>
  <si>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</si>
  <si>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</si>
  <si>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</si>
  <si>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</si>
  <si>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</si>
  <si>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</si>
  <si>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</si>
  <si>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</si>
  <si>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</si>
  <si>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</si>
  <si>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</si>
  <si>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</si>
  <si>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</si>
  <si>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</si>
  <si>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</si>
  <si>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</si>
  <si>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</si>
  <si>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</si>
  <si>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</si>
  <si>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</si>
  <si>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</si>
  <si>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</si>
  <si>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</si>
  <si>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</si>
  <si>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</si>
  <si>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</si>
  <si>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</si>
  <si>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</si>
  <si>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</si>
  <si>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</si>
  <si>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</si>
  <si>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</si>
  <si>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</si>
  <si>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</si>
  <si>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</si>
  <si>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</si>
  <si>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</si>
  <si>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</si>
  <si>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</si>
  <si>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</si>
  <si>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</si>
  <si>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</si>
  <si>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</si>
  <si>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</si>
  <si>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</si>
  <si>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</si>
  <si>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</si>
  <si>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</si>
  <si>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</si>
  <si>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</si>
  <si>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</si>
  <si>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</si>
  <si>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</si>
  <si>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</si>
  <si>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</si>
  <si>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</si>
  <si>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</si>
  <si>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</si>
  <si>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</si>
  <si>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</si>
  <si>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</si>
  <si>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</si>
  <si>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</si>
  <si>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</si>
  <si>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</si>
  <si>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</si>
  <si>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</si>
  <si>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</si>
  <si>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</si>
  <si>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</si>
  <si>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</si>
  <si>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</si>
  <si>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</si>
  <si>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</si>
  <si>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</si>
  <si>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</si>
  <si>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</si>
  <si>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</si>
  <si>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</si>
  <si>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</si>
  <si>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</si>
  <si>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</si>
  <si>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</si>
  <si>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</si>
  <si>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</si>
  <si>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</si>
  <si>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</si>
  <si>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</si>
  <si>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</si>
  <si>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</si>
  <si>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</si>
  <si>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</si>
  <si>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</si>
  <si>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</si>
  <si>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</si>
  <si>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</si>
  <si>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</si>
  <si>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</si>
  <si>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</si>
  <si>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</si>
  <si>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</si>
  <si>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</si>
  <si>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</si>
  <si>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</si>
  <si>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</si>
  <si>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</si>
  <si>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</si>
  <si>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</si>
  <si>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</si>
  <si>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</si>
  <si>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</si>
  <si>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</si>
  <si>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</si>
  <si>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</si>
  <si>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</si>
  <si>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</si>
  <si>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</si>
  <si>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</si>
  <si>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</si>
  <si>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</si>
  <si>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</si>
  <si>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</si>
  <si>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</si>
  <si>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</si>
  <si>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</si>
  <si>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</si>
  <si>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</si>
  <si>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</si>
  <si>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</si>
  <si>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</si>
  <si>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</si>
  <si>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</si>
  <si>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</si>
  <si>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</si>
  <si>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</si>
  <si>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</si>
  <si>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</si>
  <si>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</si>
  <si>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</si>
  <si>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</si>
  <si>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</si>
  <si>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</si>
  <si>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</si>
  <si>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</si>
  <si>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</si>
  <si>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</si>
  <si>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</si>
  <si>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</si>
  <si>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</si>
  <si>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</si>
  <si>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</si>
  <si>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</si>
  <si>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</si>
  <si>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</si>
  <si>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</si>
  <si>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</si>
  <si>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</si>
  <si>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</si>
  <si>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</si>
  <si>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</si>
  <si>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</si>
  <si>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</si>
  <si>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</si>
  <si>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</si>
  <si>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</si>
  <si>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</si>
  <si>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</si>
  <si>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</si>
  <si>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</si>
  <si>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</si>
  <si>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</si>
  <si>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</si>
  <si>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</si>
  <si>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</si>
  <si>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</si>
  <si>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</si>
  <si>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</si>
  <si>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</si>
  <si>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</si>
  <si>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</si>
  <si>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</si>
  <si>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</si>
  <si>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</si>
  <si>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</si>
  <si>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</si>
  <si>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</si>
  <si>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</si>
  <si>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</si>
  <si>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</si>
  <si>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</si>
  <si>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</si>
  <si>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</si>
  <si>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</si>
  <si>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</si>
  <si>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</si>
  <si>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</si>
  <si>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</si>
  <si>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</si>
  <si>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</si>
  <si>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</si>
  <si>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</si>
  <si>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</si>
  <si>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</si>
  <si>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</si>
  <si>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</si>
  <si>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</si>
  <si>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</si>
  <si>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</si>
  <si>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</si>
  <si>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</si>
  <si>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</si>
  <si>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</si>
  <si>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</si>
  <si>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</si>
  <si>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</si>
  <si>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</si>
  <si>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</si>
  <si>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</si>
  <si>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</si>
  <si>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</si>
  <si>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</si>
  <si>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</si>
  <si>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</si>
  <si>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</si>
  <si>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</si>
  <si>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</si>
  <si>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</si>
  <si>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</si>
  <si>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</si>
  <si>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</si>
  <si>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</si>
  <si>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</si>
  <si>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</si>
  <si>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</si>
  <si>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</si>
  <si>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</si>
  <si>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</si>
  <si>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</si>
  <si>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</si>
  <si>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</si>
  <si>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</si>
  <si>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</si>
  <si>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</si>
  <si>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</si>
  <si>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</si>
  <si>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</si>
  <si>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</si>
  <si>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</si>
  <si>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</si>
  <si>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</si>
  <si>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</si>
  <si>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</si>
  <si>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</si>
  <si>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</si>
  <si>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</si>
  <si>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</si>
  <si>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</si>
  <si>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</si>
  <si>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</si>
  <si>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</si>
  <si>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</si>
  <si>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</si>
  <si>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</si>
  <si>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</si>
  <si>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</si>
  <si>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</si>
  <si>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</si>
  <si>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</si>
  <si>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</si>
  <si>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</si>
  <si>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</si>
  <si>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</si>
  <si>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</si>
  <si>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</si>
  <si>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</si>
  <si>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</si>
  <si>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</si>
  <si>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</si>
  <si>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</si>
  <si>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</si>
  <si>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</si>
  <si>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</si>
  <si>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</si>
  <si>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</si>
  <si>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</si>
  <si>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</si>
  <si>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</si>
  <si>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</si>
  <si>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</si>
  <si>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</si>
  <si>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</si>
  <si>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</si>
  <si>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</si>
  <si>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</si>
  <si>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</si>
  <si>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</si>
  <si>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</si>
  <si>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</si>
  <si>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</si>
  <si>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</si>
  <si>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</si>
  <si>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</si>
  <si>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</si>
  <si>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</si>
  <si>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</si>
  <si>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</si>
  <si>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</si>
  <si>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</si>
  <si>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</si>
  <si>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</si>
  <si>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</si>
  <si>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</si>
  <si>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</si>
  <si>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</si>
  <si>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</si>
  <si>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</si>
  <si>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</si>
  <si>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</si>
  <si>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</si>
  <si>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</si>
  <si>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</si>
  <si>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</si>
  <si>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</si>
  <si>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</si>
  <si>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</si>
  <si>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</si>
  <si>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</si>
  <si>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</si>
  <si>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</si>
  <si>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</si>
  <si>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</si>
  <si>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</si>
  <si>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</si>
  <si>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</si>
  <si>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</si>
  <si>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</si>
  <si>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</si>
  <si>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</si>
  <si>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</si>
  <si>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</si>
  <si>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</si>
  <si>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</si>
  <si>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</si>
  <si>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</si>
  <si>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</si>
  <si>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</si>
  <si>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</si>
  <si>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</si>
  <si>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</si>
  <si>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</si>
  <si>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</si>
  <si>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</si>
  <si>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</si>
  <si>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</si>
  <si>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</si>
  <si>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</si>
  <si>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</si>
  <si>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</si>
  <si>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</si>
  <si>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</si>
  <si>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</si>
  <si>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</si>
  <si>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</si>
  <si>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</si>
  <si>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</si>
  <si>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</si>
  <si>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</si>
  <si>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</si>
  <si>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</si>
  <si>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</si>
  <si>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</si>
  <si>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</si>
  <si>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</si>
  <si>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</si>
  <si>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</si>
  <si>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</si>
  <si>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</si>
  <si>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</si>
  <si>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</si>
  <si>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</si>
  <si>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</si>
  <si>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</si>
  <si>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</si>
  <si>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</si>
  <si>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</si>
  <si>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</si>
  <si>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</si>
  <si>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</si>
  <si>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</si>
  <si>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</si>
  <si>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</si>
  <si>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</si>
  <si>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</si>
  <si>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</si>
  <si>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</si>
  <si>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</si>
  <si>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</si>
  <si>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</si>
  <si>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</si>
  <si>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</si>
  <si>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</si>
  <si>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</si>
  <si>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</si>
  <si>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</si>
  <si>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</si>
  <si>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</si>
  <si>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</si>
  <si>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</si>
  <si>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</si>
  <si>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</si>
  <si>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</si>
  <si>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</si>
  <si>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</si>
  <si>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</si>
  <si>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</si>
  <si>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</si>
  <si>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</si>
  <si>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</si>
  <si>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</si>
  <si>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</si>
  <si>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</si>
  <si>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</si>
  <si>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</si>
  <si>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</si>
  <si>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</si>
  <si>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</si>
  <si>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</si>
  <si>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</si>
  <si>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</si>
  <si>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</si>
  <si>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</si>
  <si>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</si>
  <si>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</si>
  <si>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</si>
  <si>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</si>
  <si>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</si>
  <si>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</si>
  <si>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</si>
  <si>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</si>
  <si>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</si>
  <si>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</si>
  <si>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</si>
  <si>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</si>
  <si>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</si>
  <si>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</si>
  <si>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</si>
  <si>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</si>
  <si>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</si>
  <si>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</si>
  <si>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</si>
  <si>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</si>
  <si>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</si>
  <si>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</si>
  <si>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</si>
  <si>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</si>
  <si>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</si>
  <si>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</si>
  <si>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</si>
  <si>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</si>
  <si>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</si>
  <si>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</si>
  <si>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</si>
  <si>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</si>
  <si>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</si>
  <si>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</si>
  <si>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</si>
  <si>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</si>
  <si>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</si>
  <si>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</si>
  <si>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</si>
  <si>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</si>
  <si>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</si>
  <si>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</si>
  <si>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</si>
  <si>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</si>
  <si>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</si>
  <si>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</si>
  <si>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</si>
  <si>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</si>
  <si>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</si>
  <si>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</si>
  <si>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</si>
  <si>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</si>
  <si>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</si>
  <si>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</si>
  <si>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</si>
  <si>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</si>
  <si>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</si>
  <si>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</si>
  <si>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</si>
  <si>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</si>
  <si>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</si>
  <si>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</si>
  <si>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</si>
  <si>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</si>
  <si>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</si>
  <si>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</si>
  <si>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</si>
  <si>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</si>
  <si>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</si>
  <si>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</si>
  <si>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</si>
  <si>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</si>
  <si>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</si>
  <si>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</si>
  <si>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</si>
  <si>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</si>
  <si>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</si>
  <si>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</si>
  <si>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</si>
  <si>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</si>
  <si>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</si>
  <si>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</si>
  <si>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</si>
  <si>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</si>
  <si>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</si>
  <si>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</si>
  <si>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</si>
  <si>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</si>
  <si>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</si>
  <si>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</si>
  <si>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</si>
  <si>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</si>
  <si>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</si>
  <si>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</si>
  <si>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</si>
  <si>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</si>
  <si>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</si>
  <si>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</si>
  <si>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</si>
  <si>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</si>
  <si>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</si>
  <si>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</si>
  <si>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</si>
  <si>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</si>
  <si>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</si>
  <si>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</si>
  <si>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</si>
  <si>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</si>
  <si>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</si>
  <si>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</si>
  <si>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</si>
  <si>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</si>
  <si>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</si>
  <si>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</si>
  <si>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</si>
  <si>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</si>
  <si>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</si>
  <si>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</si>
  <si>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</si>
  <si>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</si>
  <si>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</si>
  <si>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</si>
  <si>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</si>
  <si>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</si>
  <si>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</si>
  <si>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</si>
  <si>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</si>
  <si>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</si>
  <si>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</si>
  <si>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</si>
  <si>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</si>
  <si>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</si>
  <si>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</si>
  <si>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</si>
  <si>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</si>
  <si>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</si>
  <si>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</si>
  <si>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</si>
  <si>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</si>
  <si>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</si>
  <si>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</si>
  <si>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</si>
  <si>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</si>
  <si>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</si>
  <si>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</si>
  <si>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</si>
  <si>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</si>
  <si>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</si>
  <si>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</si>
  <si>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</si>
  <si>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</si>
  <si>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</si>
  <si>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</si>
  <si>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</si>
  <si>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</si>
  <si>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</si>
  <si>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</si>
  <si>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</si>
  <si>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</si>
  <si>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</si>
  <si>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</si>
  <si>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</si>
  <si>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</si>
  <si>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</si>
  <si>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</si>
  <si>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</si>
  <si>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</si>
  <si>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</si>
  <si>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</si>
  <si>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</si>
  <si>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</si>
  <si>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</si>
  <si>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</si>
  <si>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</si>
  <si>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</si>
  <si>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</si>
  <si>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</si>
  <si>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</si>
  <si>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</si>
  <si>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</si>
  <si>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</si>
  <si>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</si>
  <si>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</si>
  <si>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</si>
  <si>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</si>
  <si>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</si>
  <si>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</si>
  <si>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</si>
  <si>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</si>
  <si>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</si>
  <si>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</si>
  <si>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</si>
  <si>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</si>
  <si>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</si>
  <si>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</si>
  <si>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</si>
  <si>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</si>
  <si>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</si>
  <si>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</si>
  <si>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</si>
  <si>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</si>
  <si>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</si>
  <si>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</si>
  <si>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</si>
  <si>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</si>
  <si>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</si>
  <si>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</si>
  <si>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</si>
  <si>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</si>
  <si>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</si>
  <si>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</si>
  <si>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</si>
  <si>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</si>
  <si>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</si>
  <si>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</si>
  <si>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</si>
  <si>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</si>
  <si>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</si>
  <si>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</si>
  <si>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</si>
  <si>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</si>
  <si>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</si>
  <si>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</si>
  <si>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</si>
  <si>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</si>
  <si>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</si>
  <si>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</si>
  <si>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</si>
  <si>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</si>
  <si>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</si>
  <si>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</si>
  <si>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</si>
  <si>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</si>
  <si>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</si>
  <si>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</si>
  <si>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</si>
  <si>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</si>
  <si>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</si>
  <si>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</si>
  <si>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</si>
  <si>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</si>
  <si>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</si>
  <si>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</si>
  <si>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</si>
  <si>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</si>
  <si>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</si>
  <si>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</si>
  <si>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</si>
  <si>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</si>
  <si>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</si>
  <si>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</si>
  <si>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</si>
  <si>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</si>
  <si>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</si>
  <si>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</si>
  <si>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</si>
  <si>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</si>
  <si>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</si>
  <si>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</si>
  <si>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</si>
  <si>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</si>
  <si>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</si>
  <si>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</si>
  <si>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</si>
  <si>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</si>
  <si>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</si>
  <si>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</si>
  <si>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</si>
  <si>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</si>
  <si>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</si>
  <si>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</si>
  <si>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</si>
  <si>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</si>
  <si>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</si>
  <si>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</si>
  <si>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</si>
  <si>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</si>
  <si>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</si>
  <si>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</si>
  <si>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</si>
  <si>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</si>
  <si>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</si>
  <si>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</si>
  <si>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</si>
  <si>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</si>
  <si>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</si>
  <si>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</si>
  <si>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</si>
  <si>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</si>
  <si>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</si>
  <si>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</si>
  <si>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</si>
  <si>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</si>
  <si>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</si>
  <si>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</si>
  <si>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</si>
  <si>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</si>
  <si>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</si>
  <si>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</si>
  <si>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</si>
  <si>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</si>
  <si>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</si>
  <si>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</si>
  <si>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</si>
  <si>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</si>
  <si>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</si>
  <si>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</si>
  <si>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</si>
  <si>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</si>
  <si>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</si>
  <si>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</si>
  <si>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</si>
  <si>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</si>
  <si>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</si>
  <si>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</si>
  <si>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</si>
  <si>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</si>
  <si>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</si>
  <si>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</si>
  <si>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</si>
  <si>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</si>
  <si>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</si>
  <si>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</si>
  <si>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</si>
  <si>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</si>
  <si>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</si>
  <si>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</si>
  <si>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</si>
  <si>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</si>
  <si>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</si>
  <si>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</si>
  <si>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</si>
  <si>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</si>
  <si>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</si>
  <si>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</si>
  <si>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</si>
  <si>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</si>
  <si>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</si>
  <si>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</si>
  <si>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</si>
  <si>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</si>
  <si>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</si>
  <si>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</si>
  <si>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</si>
  <si>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</si>
  <si>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</si>
  <si>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</si>
  <si>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</si>
  <si>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</si>
  <si>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</si>
  <si>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</si>
  <si>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</si>
  <si>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</si>
  <si>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</si>
  <si>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</si>
  <si>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</si>
  <si>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</si>
  <si>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</si>
  <si>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</si>
  <si>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</si>
  <si>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</si>
  <si>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</si>
  <si>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</si>
  <si>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</si>
  <si>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</si>
  <si>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</si>
  <si>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</si>
  <si>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</si>
  <si>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</si>
  <si>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</si>
  <si>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</si>
  <si>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</si>
  <si>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</si>
  <si>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</si>
  <si>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</si>
  <si>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</si>
  <si>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</si>
  <si>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</si>
  <si>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</si>
  <si>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</si>
  <si>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</si>
  <si>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</si>
  <si>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</si>
  <si>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</si>
  <si>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</si>
  <si>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</si>
  <si>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</si>
  <si>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</si>
  <si>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</si>
  <si>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</si>
  <si>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</si>
  <si>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</si>
  <si>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</si>
  <si>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</si>
  <si>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</si>
  <si>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</si>
  <si>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</si>
  <si>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</si>
  <si>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</si>
  <si>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</si>
  <si>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</si>
  <si>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</si>
  <si>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</si>
  <si>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</si>
  <si>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</si>
  <si>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</si>
  <si>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</si>
  <si>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</si>
  <si>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</si>
  <si>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</si>
  <si>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</si>
  <si>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</si>
  <si>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</si>
  <si>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</si>
  <si>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</si>
  <si>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</si>
  <si>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</si>
  <si>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</si>
  <si>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</si>
  <si>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</si>
  <si>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</si>
  <si>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</si>
  <si>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</si>
  <si>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</si>
  <si>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</si>
  <si>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</si>
  <si>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</si>
  <si>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</si>
  <si>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</si>
  <si>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</si>
  <si>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</si>
  <si>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</si>
  <si>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</si>
  <si>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</si>
  <si>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</si>
  <si>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</si>
  <si>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</si>
  <si>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</si>
  <si>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</si>
  <si>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</si>
  <si>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</si>
  <si>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</si>
  <si>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</si>
  <si>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</si>
  <si>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</si>
  <si>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</si>
  <si>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</si>
  <si>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</si>
  <si>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</si>
  <si>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</si>
  <si>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</si>
  <si>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</si>
  <si>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</si>
  <si>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</si>
  <si>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</si>
  <si>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</si>
  <si>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</si>
  <si>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</si>
  <si>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</si>
  <si>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</si>
  <si>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</si>
  <si>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</si>
  <si>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</si>
  <si>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</si>
  <si>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</si>
  <si>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</si>
  <si>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</si>
  <si>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</si>
  <si>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</si>
  <si>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</si>
  <si>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</si>
  <si>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</si>
  <si>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</si>
  <si>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</si>
  <si>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</si>
  <si>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</si>
  <si>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</si>
  <si>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</si>
  <si>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</si>
  <si>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</si>
  <si>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</si>
  <si>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</si>
  <si>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</si>
  <si>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</si>
  <si>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</si>
  <si>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</si>
  <si>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</si>
  <si>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</si>
  <si>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</si>
  <si>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</si>
  <si>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</si>
  <si>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</si>
  <si>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</si>
  <si>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</si>
  <si>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</si>
  <si>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</si>
  <si>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</si>
  <si>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</si>
  <si>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</si>
  <si>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</si>
  <si>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</si>
  <si>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</si>
  <si>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</si>
  <si>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</si>
  <si>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</si>
  <si>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</si>
  <si>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</si>
  <si>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</si>
  <si>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</si>
  <si>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</si>
  <si>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</si>
  <si>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</si>
  <si>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</si>
  <si>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</si>
  <si>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</si>
  <si>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</si>
  <si>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</si>
  <si>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</si>
  <si>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</si>
  <si>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</si>
  <si>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</si>
  <si>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</si>
  <si>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</si>
  <si>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</si>
  <si>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</si>
  <si>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</si>
  <si>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</si>
  <si>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</si>
  <si>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</si>
  <si>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</si>
  <si>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</si>
  <si>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</si>
  <si>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</si>
  <si>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</si>
  <si>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</si>
  <si>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</si>
  <si>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</si>
  <si>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</si>
  <si>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</si>
  <si>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</si>
  <si>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</si>
  <si>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</si>
  <si>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</si>
  <si>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</si>
  <si>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</si>
  <si>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</si>
  <si>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</si>
  <si>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</si>
  <si>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</si>
  <si>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</si>
  <si>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</si>
  <si>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</si>
  <si>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</si>
  <si>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</si>
  <si>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</si>
  <si>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</si>
  <si>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</si>
  <si>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</si>
  <si>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</si>
  <si>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</si>
  <si>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</si>
  <si>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</si>
  <si>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</si>
  <si>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</si>
  <si>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</si>
  <si>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</si>
  <si>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</si>
  <si>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</si>
  <si>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</si>
  <si>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</si>
  <si>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</si>
  <si>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</si>
  <si>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</si>
  <si>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</si>
  <si>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</si>
  <si>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</si>
  <si>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</si>
  <si>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</si>
  <si>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</si>
  <si>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</si>
  <si>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</si>
  <si>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</si>
  <si>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</si>
  <si>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</si>
  <si>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</si>
  <si>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</si>
  <si>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</si>
  <si>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</si>
  <si>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</si>
  <si>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</si>
  <si>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</si>
  <si>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</si>
  <si>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</si>
  <si>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</si>
  <si>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</si>
  <si>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</si>
  <si>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</si>
  <si>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</si>
  <si>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</si>
  <si>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</si>
  <si>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</si>
  <si>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</si>
  <si>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</si>
  <si>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</si>
  <si>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</si>
  <si>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</si>
  <si>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</si>
  <si>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</si>
  <si>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</si>
  <si>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</si>
  <si>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</si>
  <si>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</si>
  <si>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</si>
  <si>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</si>
  <si>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</si>
  <si>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</si>
  <si>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</si>
  <si>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</si>
  <si>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</si>
  <si>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</si>
  <si>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</si>
  <si>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</si>
  <si>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</si>
  <si>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</si>
  <si>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</si>
  <si>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</si>
  <si>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</si>
  <si>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</si>
  <si>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</si>
  <si>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</si>
  <si>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</si>
  <si>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</si>
  <si>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</si>
  <si>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</si>
  <si>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</si>
  <si>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</si>
  <si>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</si>
  <si>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</si>
  <si>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</si>
  <si>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</si>
  <si>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</si>
  <si>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</si>
  <si>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</si>
  <si>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</si>
  <si>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</si>
  <si>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</si>
  <si>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</si>
  <si>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</si>
  <si>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</si>
  <si>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</si>
  <si>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</si>
  <si>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</si>
  <si>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</si>
  <si>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</si>
  <si>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</si>
  <si>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</si>
  <si>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</si>
  <si>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</si>
  <si>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</si>
  <si>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</si>
  <si>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</si>
  <si>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</si>
  <si>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</si>
  <si>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</si>
  <si>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</si>
  <si>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</si>
  <si>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</si>
  <si>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</si>
  <si>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</si>
  <si>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</si>
  <si>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</si>
  <si>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</si>
  <si>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</si>
  <si>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</si>
  <si>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</si>
  <si>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</si>
  <si>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</si>
  <si>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</si>
  <si>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</si>
  <si>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</si>
  <si>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</si>
  <si>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</si>
  <si>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</si>
  <si>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</si>
  <si>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</si>
  <si>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</si>
  <si>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</si>
  <si>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</si>
  <si>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</si>
  <si>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</si>
  <si>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</si>
  <si>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</si>
  <si>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</si>
  <si>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</si>
  <si>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</si>
  <si>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</si>
  <si>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</si>
  <si>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</si>
  <si>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</si>
  <si>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</si>
  <si>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</si>
  <si>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</si>
  <si>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</si>
  <si>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</si>
  <si>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</si>
  <si>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</si>
  <si>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</si>
  <si>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</si>
  <si>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</si>
  <si>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</si>
  <si>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</si>
  <si>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</si>
  <si>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</si>
  <si>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</si>
  <si>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</si>
  <si>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</si>
  <si>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</si>
  <si>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</si>
  <si>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</si>
  <si>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</si>
  <si>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</si>
  <si>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</si>
  <si>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</si>
  <si>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</si>
  <si>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</si>
  <si>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</si>
  <si>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</si>
  <si>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</si>
  <si>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</si>
  <si>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</si>
  <si>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</si>
  <si>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</si>
  <si>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</si>
  <si>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</si>
  <si>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</si>
  <si>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</si>
  <si>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</si>
  <si>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</si>
  <si>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</si>
  <si>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</si>
  <si>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</si>
  <si>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</si>
  <si>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</si>
  <si>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</si>
  <si>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</si>
  <si>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</si>
  <si>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</si>
  <si>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</si>
  <si>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</si>
  <si>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</si>
  <si>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</si>
  <si>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</si>
  <si>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</si>
  <si>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</si>
  <si>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</si>
  <si>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</si>
  <si>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</si>
  <si>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</si>
  <si>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</si>
  <si>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</si>
  <si>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</si>
  <si>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</si>
  <si>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</si>
  <si>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</si>
  <si>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</si>
  <si>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</si>
  <si>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</si>
  <si>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</si>
  <si>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</si>
  <si>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</si>
  <si>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</si>
  <si>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</si>
  <si>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</si>
  <si>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</si>
  <si>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</si>
  <si>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</si>
  <si>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</si>
  <si>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</si>
  <si>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</si>
  <si>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</si>
  <si>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</si>
  <si>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</si>
  <si>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</si>
  <si>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</si>
  <si>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</si>
  <si>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</si>
  <si>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</si>
  <si>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</si>
  <si>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</si>
  <si>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</si>
  <si>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</si>
  <si>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</si>
  <si>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</si>
  <si>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</si>
  <si>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</si>
  <si>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</si>
  <si>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</si>
  <si>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</si>
  <si>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</si>
  <si>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</si>
  <si>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</si>
  <si>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</si>
  <si>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</si>
  <si>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</si>
  <si>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</si>
  <si>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</si>
  <si>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</si>
  <si>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</si>
  <si>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</si>
  <si>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</si>
  <si>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</si>
  <si>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</si>
  <si>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</si>
  <si>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</si>
  <si>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</si>
  <si>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</si>
  <si>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</si>
  <si>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</si>
  <si>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</si>
  <si>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</si>
  <si>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</si>
  <si>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</si>
  <si>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</si>
  <si>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</si>
  <si>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</si>
  <si>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</si>
  <si>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</si>
  <si>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</si>
  <si>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</si>
  <si>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</si>
  <si>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</si>
  <si>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</si>
  <si>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</si>
  <si>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</si>
  <si>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</si>
  <si>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</si>
  <si>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</si>
  <si>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</si>
  <si>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</si>
  <si>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</si>
  <si>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</si>
  <si>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</si>
  <si>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</si>
  <si>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</si>
  <si>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</si>
  <si>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</si>
  <si>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</si>
  <si>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</si>
  <si>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</si>
  <si>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</si>
  <si>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</si>
  <si>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</si>
  <si>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</si>
  <si>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</si>
  <si>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</si>
  <si>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</si>
  <si>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</si>
  <si>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</si>
  <si>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</si>
  <si>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</si>
  <si>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</si>
  <si>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</si>
  <si>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</si>
  <si>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</si>
  <si>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</si>
  <si>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</si>
  <si>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</si>
  <si>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</si>
  <si>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</si>
  <si>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</si>
  <si>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</si>
  <si>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</si>
  <si>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</si>
  <si>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</si>
  <si>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</si>
  <si>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</si>
  <si>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</si>
  <si>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</si>
  <si>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</si>
  <si>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</si>
  <si>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</si>
  <si>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</si>
  <si>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</si>
  <si>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</si>
  <si>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</si>
  <si>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</si>
  <si>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</si>
  <si>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</si>
  <si>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</si>
  <si>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</si>
  <si>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</si>
  <si>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</si>
  <si>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</si>
  <si>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</si>
  <si>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</si>
  <si>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</si>
  <si>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</si>
  <si>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</si>
  <si>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</si>
  <si>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</si>
  <si>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</si>
  <si>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</si>
  <si>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</si>
  <si>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</si>
  <si>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</si>
  <si>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</si>
  <si>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</si>
  <si>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</si>
  <si>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</si>
  <si>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</si>
  <si>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</si>
  <si>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</si>
  <si>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</si>
  <si>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</si>
  <si>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</si>
  <si>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</si>
  <si>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</si>
  <si>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</si>
  <si>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</si>
  <si>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</si>
  <si>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</si>
  <si>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</si>
  <si>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</si>
  <si>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</si>
  <si>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</si>
  <si>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</si>
  <si>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</si>
  <si>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</si>
  <si>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</si>
  <si>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</si>
  <si>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</si>
  <si>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</si>
  <si>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</si>
  <si>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</si>
  <si>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</si>
  <si>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</si>
  <si>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</si>
  <si>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</si>
  <si>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</si>
  <si>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</si>
  <si>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</si>
  <si>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</si>
  <si>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</si>
  <si>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</si>
  <si>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</si>
  <si>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</si>
  <si>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</si>
  <si>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</si>
  <si>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</si>
  <si>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</si>
  <si>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</si>
  <si>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</si>
  <si>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</si>
  <si>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</si>
  <si>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</si>
  <si>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</si>
  <si>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</si>
  <si>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</si>
  <si>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</si>
  <si>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</si>
  <si>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</si>
  <si>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</si>
  <si>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</si>
  <si>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</si>
  <si>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</si>
  <si>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</si>
  <si>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</si>
  <si>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</si>
  <si>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</si>
  <si>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</si>
  <si>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</si>
  <si>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</si>
  <si>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</si>
  <si>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</si>
  <si>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</si>
  <si>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</si>
  <si>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</si>
  <si>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</si>
  <si>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</si>
  <si>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</si>
  <si>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</si>
  <si>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</si>
  <si>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</si>
  <si>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</si>
  <si>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</si>
  <si>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</si>
  <si>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</si>
  <si>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</si>
  <si>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</si>
  <si>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</si>
  <si>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</si>
  <si>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</si>
  <si>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</si>
  <si>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</si>
  <si>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</si>
  <si>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</si>
  <si>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</si>
  <si>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</si>
  <si>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</si>
  <si>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</si>
  <si>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</si>
  <si>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</si>
  <si>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</si>
  <si>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</si>
  <si>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</si>
  <si>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</si>
  <si>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</si>
  <si>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</si>
  <si>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</si>
  <si>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</si>
  <si>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</si>
  <si>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</si>
  <si>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</si>
  <si>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</si>
  <si>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</si>
  <si>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</si>
  <si>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</si>
  <si>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</si>
  <si>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</si>
  <si>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</si>
  <si>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</si>
  <si>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</si>
  <si>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</si>
  <si>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</si>
  <si>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</si>
  <si>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</si>
  <si>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</si>
  <si>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</si>
  <si>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</si>
  <si>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</si>
  <si>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</si>
  <si>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</si>
  <si>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</si>
  <si>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</si>
  <si>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</si>
  <si>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</si>
  <si>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</si>
  <si>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</si>
  <si>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</si>
  <si>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</si>
  <si>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</si>
  <si>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</si>
  <si>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</si>
  <si>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</si>
  <si>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</si>
  <si>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</si>
  <si>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</si>
  <si>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</si>
  <si>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</si>
  <si>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</si>
  <si>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</si>
  <si>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</si>
  <si>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</si>
  <si>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</si>
  <si>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</si>
  <si>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</si>
  <si>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</si>
  <si>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</si>
  <si>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</si>
  <si>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</si>
  <si>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</si>
  <si>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</si>
  <si>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</si>
  <si>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</si>
  <si>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</si>
  <si>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</si>
  <si>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</si>
  <si>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</si>
  <si>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</si>
  <si>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</si>
  <si>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</si>
  <si>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</si>
  <si>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</si>
  <si>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</si>
  <si>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</si>
  <si>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</si>
  <si>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</si>
  <si>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</si>
  <si>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</si>
  <si>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</si>
  <si>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</si>
  <si>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</si>
  <si>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</si>
  <si>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</si>
  <si>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</si>
  <si>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</si>
  <si>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</si>
  <si>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</si>
  <si>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</si>
  <si>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</si>
  <si>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</si>
  <si>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</si>
  <si>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</si>
  <si>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</si>
  <si>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</si>
  <si>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</si>
  <si>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</si>
  <si>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</si>
  <si>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</si>
  <si>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</si>
  <si>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</si>
  <si>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</si>
  <si>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</si>
  <si>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</si>
  <si>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</si>
  <si>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</si>
  <si>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</si>
  <si>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</si>
  <si>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</si>
  <si>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</si>
  <si>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</si>
  <si>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</si>
  <si>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</si>
  <si>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</si>
  <si>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</si>
  <si>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</si>
  <si>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</si>
  <si>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</si>
  <si>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</si>
  <si>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</si>
  <si>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</si>
  <si>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</si>
  <si>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</si>
  <si>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</si>
  <si>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</si>
  <si>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</si>
  <si>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</si>
  <si>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</si>
  <si>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</si>
  <si>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</si>
  <si>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</si>
  <si>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</si>
  <si>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</si>
  <si>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</si>
  <si>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</si>
  <si>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</si>
  <si>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</si>
  <si>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</si>
  <si>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</si>
  <si>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</si>
  <si>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</si>
  <si>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</si>
  <si>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</si>
  <si>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</si>
  <si>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</si>
  <si>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</si>
  <si>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</si>
  <si>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</si>
  <si>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</si>
  <si>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</si>
  <si>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</si>
  <si>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</si>
  <si>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</si>
  <si>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</si>
  <si>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</si>
  <si>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</si>
  <si>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</si>
  <si>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</si>
  <si>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</si>
  <si>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</si>
  <si>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</si>
  <si>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</si>
  <si>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</si>
  <si>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</si>
  <si>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</si>
  <si>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</si>
  <si>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</si>
  <si>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</si>
  <si>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</si>
  <si>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</si>
  <si>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</si>
  <si>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</si>
  <si>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</si>
  <si>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</si>
  <si>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</si>
  <si>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</si>
  <si>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</si>
  <si>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</si>
  <si>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</si>
  <si>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</si>
  <si>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</si>
  <si>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</si>
  <si>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</si>
  <si>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</si>
  <si>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</si>
  <si>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</si>
  <si>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</si>
  <si>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</si>
  <si>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</si>
  <si>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</si>
  <si>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</si>
  <si>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</si>
  <si>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</si>
  <si>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</si>
  <si>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</si>
  <si>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</si>
  <si>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</si>
  <si>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</si>
  <si>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</si>
  <si>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</si>
  <si>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</si>
  <si>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</si>
  <si>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</si>
  <si>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</si>
  <si>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</si>
  <si>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</si>
  <si>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</si>
  <si>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</si>
  <si>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</si>
  <si>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</si>
  <si>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</si>
  <si>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</si>
  <si>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</si>
  <si>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</si>
  <si>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</si>
  <si>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</si>
  <si>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</si>
  <si>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</si>
  <si>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</si>
  <si>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</si>
  <si>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</si>
  <si>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</si>
  <si>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</si>
  <si>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</si>
  <si>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</si>
  <si>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</si>
  <si>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</si>
  <si>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</si>
  <si>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</si>
  <si>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</si>
  <si>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</si>
  <si>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</si>
  <si>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</si>
  <si>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</si>
  <si>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</si>
  <si>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</si>
  <si>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</si>
  <si>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</si>
  <si>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</si>
  <si>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</si>
  <si>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</si>
  <si>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</si>
  <si>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</si>
  <si>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</si>
  <si>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</si>
  <si>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</si>
  <si>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</si>
  <si>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</si>
  <si>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</si>
  <si>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</si>
  <si>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</si>
  <si>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</si>
  <si>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</si>
  <si>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</si>
  <si>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</si>
  <si>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</si>
  <si>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</si>
  <si>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</si>
  <si>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</si>
  <si>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</si>
  <si>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</si>
  <si>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</si>
  <si>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</si>
  <si>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</si>
  <si>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</si>
  <si>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</si>
  <si>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</si>
  <si>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</si>
  <si>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</si>
  <si>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</si>
  <si>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</si>
  <si>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</si>
  <si>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</si>
  <si>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</si>
  <si>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</si>
  <si>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</si>
  <si>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</si>
  <si>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</si>
  <si>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</si>
  <si>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</si>
  <si>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</si>
  <si>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</si>
  <si>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</si>
  <si>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</si>
  <si>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</si>
  <si>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</si>
  <si>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</si>
  <si>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</si>
  <si>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</si>
  <si>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</si>
  <si>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</si>
  <si>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</si>
  <si>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</si>
  <si>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</si>
  <si>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</si>
  <si>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</si>
  <si>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</si>
  <si>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</si>
  <si>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</si>
  <si>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</si>
  <si>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</si>
  <si>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</si>
  <si>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</si>
  <si>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</si>
  <si>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</si>
  <si>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</si>
  <si>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</si>
  <si>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</si>
  <si>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</si>
  <si>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</si>
  <si>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</si>
  <si>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</si>
  <si>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</si>
  <si>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</si>
  <si>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</si>
  <si>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</si>
  <si>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</si>
  <si>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</si>
  <si>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</si>
  <si>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</si>
  <si>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</si>
  <si>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</si>
  <si>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</si>
  <si>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</si>
  <si>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</si>
  <si>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</si>
  <si>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</si>
  <si>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</si>
  <si>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</si>
  <si>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</si>
  <si>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</si>
  <si>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</si>
  <si>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</si>
  <si>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</si>
  <si>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</si>
  <si>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</si>
  <si>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</si>
  <si>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</si>
  <si>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</si>
  <si>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</si>
  <si>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</si>
  <si>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</si>
  <si>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</si>
  <si>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</si>
  <si>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</si>
  <si>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</si>
  <si>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</si>
  <si>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</si>
  <si>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</si>
  <si>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</si>
  <si>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</si>
  <si>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</si>
  <si>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</si>
  <si>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</si>
  <si>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</si>
  <si>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</si>
  <si>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</si>
  <si>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</si>
  <si>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</si>
  <si>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</si>
  <si>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</si>
  <si>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</si>
  <si>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</si>
  <si>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</si>
  <si>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</si>
  <si>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</si>
  <si>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</si>
  <si>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</si>
  <si>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</si>
  <si>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</si>
  <si>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</si>
  <si>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</si>
  <si>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</si>
  <si>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</si>
  <si>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</si>
  <si>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</si>
  <si>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</si>
  <si>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</si>
  <si>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</si>
  <si>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</si>
  <si>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</si>
  <si>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</si>
  <si>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</si>
  <si>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</si>
  <si>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</si>
  <si>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</si>
  <si>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</si>
  <si>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</si>
  <si>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</si>
  <si>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</si>
  <si>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</si>
  <si>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</si>
  <si>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</si>
  <si>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</si>
  <si>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</si>
  <si>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</si>
  <si>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</si>
  <si>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</si>
  <si>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</si>
  <si>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</si>
  <si>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</si>
  <si>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</si>
  <si>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</si>
  <si>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</si>
  <si>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</si>
  <si>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</si>
  <si>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</si>
  <si>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</si>
  <si>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</si>
  <si>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</si>
  <si>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</si>
  <si>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</si>
  <si>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</si>
  <si>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</si>
  <si>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</si>
  <si>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</si>
  <si>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</si>
  <si>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</si>
  <si>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</si>
  <si>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</si>
  <si>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</si>
  <si>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</si>
  <si>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</si>
  <si>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</si>
  <si>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</si>
  <si>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</si>
  <si>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</si>
  <si>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</si>
  <si>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</si>
  <si>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</si>
  <si>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</si>
  <si>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</si>
  <si>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</si>
  <si>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</si>
  <si>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</si>
  <si>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</si>
  <si>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</si>
  <si>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</si>
  <si>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</si>
  <si>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</si>
  <si>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</si>
  <si>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</si>
  <si>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</si>
  <si>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</si>
  <si>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</si>
  <si>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</si>
  <si>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</si>
  <si>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</si>
  <si>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</si>
  <si>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</si>
  <si>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</si>
  <si>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</si>
  <si>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</si>
  <si>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</si>
  <si>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</si>
  <si>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</si>
  <si>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</si>
  <si>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</si>
  <si>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</si>
  <si>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</si>
  <si>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</si>
  <si>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</si>
  <si>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</si>
  <si>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</si>
  <si>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</si>
  <si>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</si>
  <si>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</si>
  <si>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</si>
  <si>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</si>
  <si>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</si>
  <si>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</si>
  <si>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</si>
  <si>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</si>
  <si>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</si>
  <si>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</si>
  <si>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</si>
  <si>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</si>
  <si>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</si>
  <si>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</si>
  <si>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</si>
  <si>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</si>
  <si>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</si>
  <si>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</si>
  <si>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</si>
  <si>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</si>
  <si>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</si>
  <si>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</si>
  <si>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</si>
  <si>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</si>
  <si>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</si>
  <si>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</si>
  <si>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</si>
  <si>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</si>
  <si>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</si>
  <si>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</si>
  <si>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</si>
  <si>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</si>
  <si>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</si>
  <si>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</si>
  <si>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</si>
  <si>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</si>
  <si>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</si>
  <si>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</si>
  <si>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</si>
  <si>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</si>
  <si>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</si>
  <si>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</si>
  <si>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</si>
  <si>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</si>
  <si>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</si>
  <si>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</si>
  <si>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</si>
  <si>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</si>
  <si>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</si>
  <si>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</si>
  <si>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</si>
  <si>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</si>
  <si>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</si>
  <si>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</si>
  <si>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</si>
  <si>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</si>
  <si>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</si>
  <si>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</si>
  <si>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</si>
  <si>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</si>
  <si>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</si>
  <si>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</si>
  <si>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</si>
  <si>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</si>
  <si>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</si>
  <si>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</si>
  <si>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</si>
  <si>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</si>
  <si>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</si>
  <si>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</si>
  <si>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</si>
  <si>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</si>
  <si>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</si>
  <si>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</si>
  <si>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</si>
  <si>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</si>
  <si>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</si>
  <si>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</si>
  <si>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</si>
  <si>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</si>
  <si>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</si>
  <si>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</si>
  <si>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</si>
  <si>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</si>
  <si>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</si>
  <si>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</si>
  <si>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</si>
  <si>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</si>
  <si>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</si>
  <si>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</si>
  <si>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</si>
  <si>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</si>
  <si>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</si>
  <si>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</si>
  <si>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</si>
  <si>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</si>
  <si>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</si>
  <si>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</si>
  <si>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</si>
  <si>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</si>
  <si>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</si>
  <si>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</si>
  <si>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</si>
  <si>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</si>
  <si>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</si>
  <si>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</si>
  <si>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</si>
  <si>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</si>
  <si>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</si>
  <si>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</si>
  <si>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</si>
  <si>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</si>
  <si>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</si>
  <si>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</si>
  <si>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</si>
  <si>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</si>
  <si>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</si>
  <si>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</si>
  <si>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</si>
  <si>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</si>
  <si>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</si>
  <si>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</si>
  <si>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</si>
  <si>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</si>
  <si>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</si>
  <si>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</si>
  <si>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</si>
  <si>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</si>
  <si>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</si>
  <si>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</si>
  <si>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</si>
  <si>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</si>
  <si>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</si>
  <si>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</si>
  <si>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</si>
  <si>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</si>
  <si>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</si>
  <si>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</si>
  <si>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</si>
  <si>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</si>
  <si>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</si>
  <si>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</si>
  <si>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</si>
  <si>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</si>
  <si>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</si>
  <si>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</si>
  <si>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</si>
  <si>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</si>
  <si>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</si>
  <si>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</si>
  <si>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</si>
  <si>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</si>
  <si>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</si>
  <si>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</si>
  <si>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</si>
  <si>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</si>
  <si>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</si>
  <si>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</si>
  <si>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</si>
  <si>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</si>
  <si>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</si>
  <si>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</si>
  <si>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</si>
  <si>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</si>
  <si>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</si>
  <si>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</si>
  <si>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</si>
  <si>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</si>
  <si>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</si>
  <si>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</si>
  <si>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</si>
  <si>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</si>
  <si>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</si>
  <si>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</si>
  <si>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</si>
  <si>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</si>
  <si>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</si>
  <si>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</si>
  <si>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</si>
  <si>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</si>
  <si>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</si>
  <si>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</si>
  <si>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</si>
  <si>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</si>
  <si>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</si>
  <si>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</si>
  <si>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</si>
  <si>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</si>
  <si>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</si>
  <si>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</si>
  <si>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</si>
  <si>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</si>
  <si>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</si>
  <si>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</si>
  <si>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</si>
  <si>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</si>
  <si>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</si>
  <si>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</si>
  <si>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</si>
  <si>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</si>
  <si>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</si>
  <si>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</si>
  <si>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</si>
  <si>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</si>
  <si>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</si>
  <si>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</si>
  <si>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</si>
  <si>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</si>
  <si>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</si>
  <si>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</si>
  <si>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</si>
  <si>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</si>
  <si>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</si>
  <si>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</si>
  <si>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</si>
  <si>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</si>
  <si>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</si>
  <si>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</si>
  <si>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</si>
  <si>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</si>
  <si>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</si>
  <si>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</si>
  <si>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</si>
  <si>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</si>
  <si>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</si>
  <si>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</si>
  <si>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</si>
  <si>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</si>
  <si>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</si>
  <si>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</si>
  <si>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</si>
  <si>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</si>
  <si>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</si>
  <si>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</si>
  <si>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</si>
  <si>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</si>
  <si>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</si>
  <si>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</si>
  <si>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</si>
  <si>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</si>
  <si>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</si>
  <si>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</si>
  <si>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</si>
  <si>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</si>
  <si>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</si>
  <si>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</si>
  <si>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</si>
  <si>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</si>
  <si>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</si>
  <si>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</si>
  <si>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</si>
  <si>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</si>
  <si>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</si>
  <si>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</si>
  <si>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</si>
  <si>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</si>
  <si>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</si>
  <si>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</si>
  <si>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</si>
  <si>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</si>
  <si>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</si>
  <si>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</si>
  <si>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</si>
  <si>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</si>
  <si>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</si>
  <si>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</si>
  <si>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</si>
  <si>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</si>
  <si>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</si>
  <si>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</si>
  <si>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</si>
  <si>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</si>
  <si>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</si>
  <si>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</si>
  <si>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</si>
  <si>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</si>
  <si>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</si>
  <si>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</si>
  <si>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</si>
  <si>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</si>
  <si>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</si>
  <si>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</si>
  <si>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</si>
  <si>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</si>
  <si>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</si>
  <si>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</si>
  <si>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</si>
  <si>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</si>
  <si>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</si>
  <si>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</si>
  <si>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</si>
  <si>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</si>
  <si>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</si>
  <si>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</si>
  <si>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</si>
  <si>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</si>
  <si>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</si>
  <si>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</si>
  <si>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</si>
  <si>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</si>
  <si>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</si>
  <si>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</si>
  <si>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</si>
  <si>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</si>
  <si>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</si>
  <si>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</si>
  <si>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</si>
  <si>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</si>
  <si>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</si>
  <si>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</si>
  <si>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</si>
  <si>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</si>
  <si>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</si>
  <si>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</si>
  <si>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</si>
  <si>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</si>
  <si>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</si>
  <si>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</si>
  <si>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</si>
  <si>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</si>
  <si>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</si>
  <si>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</si>
  <si>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</si>
  <si>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</si>
  <si>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</si>
  <si>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</si>
  <si>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</si>
  <si>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</si>
  <si>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</si>
  <si>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</si>
  <si>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</si>
  <si>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</si>
  <si>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</si>
  <si>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</si>
  <si>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</si>
  <si>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</si>
  <si>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</si>
  <si>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</si>
  <si>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</si>
  <si>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</si>
  <si>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</si>
  <si>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</si>
  <si>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</si>
  <si>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</si>
  <si>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</si>
  <si>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</si>
  <si>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</si>
  <si>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</si>
  <si>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</si>
  <si>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</si>
  <si>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</si>
  <si>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</si>
  <si>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</si>
  <si>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</si>
  <si>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</si>
  <si>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</si>
  <si>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</si>
  <si>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</si>
  <si>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</si>
  <si>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</si>
  <si>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</si>
  <si>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</si>
  <si>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</si>
  <si>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</si>
  <si>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</si>
  <si>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</si>
  <si>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</si>
  <si>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</si>
  <si>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</si>
  <si>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</si>
  <si>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</si>
  <si>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</si>
  <si>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</si>
  <si>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</si>
  <si>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</si>
  <si>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</si>
  <si>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</si>
  <si>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</si>
  <si>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</si>
  <si>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</si>
  <si>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</si>
  <si>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</si>
  <si>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</si>
  <si>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</si>
  <si>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</si>
  <si>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</si>
  <si>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</si>
  <si>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</si>
  <si>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</si>
  <si>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</si>
  <si>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</si>
  <si>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</si>
  <si>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</si>
  <si>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</si>
  <si>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</si>
  <si>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</si>
  <si>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</si>
  <si>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</si>
  <si>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</si>
  <si>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</si>
  <si>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</si>
  <si>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</si>
  <si>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</si>
  <si>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</si>
  <si>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</si>
  <si>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</si>
  <si>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</si>
  <si>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</si>
  <si>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</si>
  <si>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</si>
  <si>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</si>
  <si>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</si>
  <si>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</si>
  <si>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</si>
  <si>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</si>
  <si>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</si>
  <si>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</si>
  <si>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</si>
  <si>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</si>
  <si>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</si>
  <si>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</si>
  <si>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</si>
  <si>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</si>
  <si>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</si>
  <si>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</si>
  <si>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</si>
  <si>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</si>
  <si>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</si>
  <si>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</si>
  <si>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</si>
  <si>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</si>
  <si>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</si>
  <si>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</si>
  <si>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</si>
  <si>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</si>
  <si>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</si>
  <si>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</si>
  <si>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</si>
  <si>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</si>
  <si>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</si>
  <si>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</si>
  <si>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</si>
  <si>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</si>
  <si>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</si>
  <si>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</si>
  <si>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</si>
  <si>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</si>
  <si>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</si>
  <si>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</si>
  <si>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</si>
  <si>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</si>
  <si>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</si>
  <si>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</si>
  <si>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</si>
  <si>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</si>
  <si>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</si>
  <si>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</si>
  <si>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</si>
  <si>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</si>
  <si>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</si>
  <si>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</si>
  <si>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</si>
  <si>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</si>
  <si>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</si>
  <si>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</si>
  <si>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</si>
  <si>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</si>
  <si>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</si>
  <si>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</si>
  <si>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</si>
  <si>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</si>
  <si>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</si>
  <si>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</si>
  <si>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</si>
  <si>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</si>
  <si>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</si>
  <si>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</si>
  <si>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</si>
  <si>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</si>
  <si>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</si>
  <si>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</si>
  <si>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</si>
  <si>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</si>
  <si>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</si>
  <si>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</si>
  <si>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</si>
  <si>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</si>
  <si>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</si>
  <si>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</si>
  <si>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</si>
  <si>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</si>
  <si>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</si>
  <si>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</si>
  <si>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</si>
  <si>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</si>
  <si>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</si>
  <si>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</si>
  <si>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</si>
  <si>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</si>
  <si>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</si>
  <si>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</si>
  <si>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</si>
  <si>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</si>
  <si>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</si>
  <si>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</si>
  <si>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</si>
  <si>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</si>
  <si>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</si>
  <si>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</si>
  <si>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</si>
  <si>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</si>
  <si>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</si>
  <si>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</si>
  <si>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</si>
  <si>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</si>
  <si>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</si>
  <si>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</si>
  <si>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</si>
  <si>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</si>
  <si>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</si>
  <si>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</si>
  <si>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</si>
  <si>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</si>
  <si>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</si>
  <si>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</si>
  <si>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</si>
  <si>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</si>
  <si>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</si>
  <si>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</si>
  <si>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</si>
  <si>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</si>
  <si>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</si>
  <si>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</si>
  <si>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</si>
  <si>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</si>
  <si>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</si>
  <si>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</si>
  <si>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</si>
  <si>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</si>
  <si>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</si>
  <si>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</si>
  <si>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</si>
  <si>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</si>
  <si>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</si>
  <si>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</si>
  <si>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</si>
  <si>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</si>
  <si>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</si>
  <si>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</si>
  <si>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</si>
  <si>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</si>
  <si>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</si>
  <si>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</si>
  <si>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</si>
  <si>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</si>
  <si>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</si>
  <si>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</si>
  <si>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</si>
  <si>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</si>
  <si>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</si>
  <si>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</si>
  <si>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</si>
  <si>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</si>
  <si>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</si>
  <si>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</si>
  <si>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</si>
  <si>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</si>
  <si>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</si>
  <si>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</si>
  <si>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</si>
  <si>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</si>
  <si>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</si>
  <si>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</si>
  <si>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</si>
  <si>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</si>
  <si>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</si>
  <si>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</si>
  <si>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</si>
  <si>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</si>
  <si>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</si>
  <si>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</si>
  <si>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</si>
  <si>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</si>
  <si>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</si>
  <si>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</si>
  <si>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</si>
  <si>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</si>
  <si>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</si>
  <si>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</si>
  <si>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</si>
  <si>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</si>
  <si>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</si>
  <si>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</si>
  <si>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</si>
  <si>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</si>
  <si>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</si>
  <si>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</si>
  <si>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</si>
  <si>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</si>
  <si>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</si>
  <si>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</si>
  <si>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</si>
  <si>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</si>
  <si>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</si>
  <si>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</si>
  <si>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</si>
  <si>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</si>
  <si>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</si>
  <si>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</si>
  <si>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</si>
  <si>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</si>
  <si>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</si>
  <si>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</si>
  <si>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</si>
  <si>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</si>
  <si>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</si>
  <si>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</si>
  <si>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</si>
  <si>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</si>
  <si>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</si>
  <si>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</si>
  <si>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</si>
  <si>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</si>
  <si>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</si>
  <si>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</si>
  <si>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</si>
  <si>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</si>
  <si>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</si>
  <si>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</si>
  <si>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</si>
  <si>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</si>
  <si>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</si>
  <si>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</si>
  <si>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</si>
  <si>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</si>
  <si>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</si>
  <si>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</si>
  <si>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</si>
  <si>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</si>
  <si>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</si>
  <si>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</si>
  <si>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</si>
  <si>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</si>
  <si>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</si>
  <si>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</si>
  <si>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</si>
  <si>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</si>
  <si>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</si>
  <si>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</si>
  <si>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</si>
  <si>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</si>
  <si>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</si>
  <si>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</si>
  <si>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</si>
  <si>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</si>
  <si>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</si>
  <si>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</si>
  <si>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</si>
  <si>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</si>
  <si>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</si>
  <si>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</si>
  <si>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</si>
  <si>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</si>
  <si>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</si>
  <si>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</si>
  <si>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</si>
  <si>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</si>
  <si>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</si>
  <si>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</si>
  <si>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</si>
  <si>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</si>
  <si>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</si>
  <si>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</si>
  <si>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</si>
  <si>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</si>
  <si>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</si>
  <si>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</si>
  <si>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</si>
  <si>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</si>
  <si>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</si>
  <si>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</si>
  <si>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</si>
  <si>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</si>
  <si>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</si>
  <si>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</si>
  <si>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</si>
  <si>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</si>
  <si>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</si>
  <si>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</si>
  <si>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</si>
  <si>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</si>
  <si>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</si>
  <si>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</si>
  <si>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</si>
  <si>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</si>
  <si>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</si>
  <si>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</si>
  <si>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</si>
  <si>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</si>
  <si>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</si>
  <si>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</si>
  <si>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</si>
  <si>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</si>
  <si>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</si>
  <si>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</si>
  <si>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</si>
  <si>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</si>
  <si>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</si>
  <si>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</si>
  <si>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</si>
  <si>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</si>
  <si>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</si>
  <si>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</si>
  <si>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</si>
  <si>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</si>
  <si>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</si>
  <si>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</si>
  <si>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</si>
  <si>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</si>
  <si>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</si>
  <si>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</si>
  <si>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</si>
  <si>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</si>
  <si>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</si>
  <si>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</si>
  <si>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</si>
  <si>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</si>
  <si>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</si>
  <si>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</si>
  <si>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</si>
  <si>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</si>
  <si>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</si>
  <si>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</si>
  <si>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</si>
  <si>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</si>
  <si>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</si>
  <si>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</si>
  <si>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</si>
  <si>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</si>
  <si>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</si>
  <si>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</si>
  <si>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</si>
  <si>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</si>
  <si>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</si>
  <si>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</si>
  <si>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</si>
  <si>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</si>
  <si>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</si>
  <si>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</si>
  <si>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</si>
  <si>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</si>
  <si>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</si>
  <si>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</si>
  <si>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</si>
  <si>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</si>
  <si>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</si>
  <si>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</si>
  <si>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</si>
  <si>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</si>
  <si>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</si>
  <si>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</si>
  <si>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</si>
  <si>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</si>
  <si>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</si>
  <si>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</si>
  <si>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</si>
  <si>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</si>
  <si>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</si>
  <si>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</si>
  <si>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</si>
  <si>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</si>
  <si>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</si>
  <si>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</si>
  <si>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</si>
  <si>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</si>
  <si>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</si>
  <si>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</si>
  <si>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</si>
  <si>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</si>
  <si>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</si>
  <si>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</si>
  <si>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</si>
  <si>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</si>
  <si>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</si>
  <si>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</si>
  <si>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</si>
  <si>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</si>
  <si>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</si>
  <si>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</si>
  <si>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</si>
  <si>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</si>
  <si>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</si>
  <si>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</si>
  <si>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</si>
  <si>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</si>
  <si>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</si>
  <si>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</si>
  <si>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</si>
  <si>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</si>
  <si>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</si>
  <si>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</si>
  <si>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</si>
  <si>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</si>
  <si>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</si>
  <si>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</si>
  <si>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</si>
  <si>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</si>
  <si>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</si>
  <si>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</si>
  <si>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</si>
  <si>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</si>
  <si>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</si>
  <si>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</si>
  <si>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</si>
  <si>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</si>
  <si>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</si>
  <si>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</si>
  <si>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</si>
  <si>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</si>
  <si>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</si>
  <si>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</si>
  <si>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</si>
  <si>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</si>
  <si>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</si>
  <si>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</si>
  <si>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</si>
  <si>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</si>
  <si>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</si>
  <si>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</si>
  <si>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</si>
  <si>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</si>
  <si>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</si>
  <si>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</si>
  <si>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</si>
  <si>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</si>
  <si>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</si>
  <si>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</si>
  <si>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</si>
  <si>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</si>
  <si>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</si>
  <si>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</si>
  <si>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</si>
  <si>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</si>
  <si>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</si>
  <si>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</si>
  <si>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</si>
  <si>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</si>
  <si>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</si>
  <si>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</si>
  <si>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</si>
  <si>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</si>
  <si>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</si>
  <si>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</si>
  <si>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</si>
  <si>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</si>
  <si>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</si>
  <si>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</si>
  <si>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</si>
  <si>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</si>
  <si>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</si>
  <si>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</si>
  <si>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</si>
  <si>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</si>
  <si>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</si>
  <si>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</si>
  <si>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</si>
  <si>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</si>
  <si>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</si>
  <si>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</si>
  <si>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</si>
  <si>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</si>
  <si>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</si>
  <si>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</si>
  <si>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</si>
  <si>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</si>
  <si>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</si>
  <si>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</si>
  <si>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</si>
  <si>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</si>
  <si>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</si>
  <si>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</si>
  <si>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</si>
  <si>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</si>
  <si>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</si>
  <si>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</si>
  <si>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</si>
  <si>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</si>
  <si>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</si>
  <si>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</si>
  <si>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</si>
  <si>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</si>
  <si>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</si>
  <si>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</si>
  <si>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</si>
  <si>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</si>
  <si>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</si>
  <si>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</si>
  <si>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</si>
  <si>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</si>
  <si>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</si>
  <si>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</si>
  <si>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</si>
  <si>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</si>
  <si>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</si>
  <si>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</si>
  <si>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</si>
  <si>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</si>
  <si>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</si>
  <si>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</si>
  <si>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</si>
  <si>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</si>
  <si>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</si>
  <si>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</si>
  <si>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</si>
  <si>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</si>
  <si>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</si>
  <si>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</si>
  <si>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</si>
  <si>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</si>
  <si>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</si>
  <si>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</si>
  <si>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</si>
  <si>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</si>
  <si>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</si>
  <si>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</si>
  <si>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</si>
  <si>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</si>
  <si>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</si>
  <si>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</si>
  <si>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</si>
  <si>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</si>
  <si>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</si>
  <si>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</si>
  <si>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</si>
  <si>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</si>
  <si>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</si>
  <si>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</si>
  <si>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</si>
  <si>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</si>
  <si>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</si>
  <si>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</si>
  <si>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</si>
  <si>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</si>
  <si>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</si>
  <si>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</si>
  <si>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</si>
  <si>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</si>
  <si>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</si>
  <si>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</si>
  <si>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</si>
  <si>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</si>
  <si>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</si>
  <si>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</si>
  <si>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</si>
  <si>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</si>
  <si>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</si>
  <si>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</si>
  <si>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</si>
  <si>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</si>
  <si>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</si>
  <si>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</si>
  <si>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</si>
  <si>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</si>
  <si>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</si>
  <si>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</si>
  <si>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</si>
  <si>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</si>
  <si>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</si>
  <si>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</si>
  <si>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</si>
  <si>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</si>
  <si>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</si>
  <si>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</si>
  <si>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</si>
  <si>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</si>
  <si>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</si>
  <si>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</si>
  <si>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</si>
  <si>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</si>
  <si>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</si>
  <si>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</si>
  <si>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</si>
  <si>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</si>
  <si>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</si>
  <si>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</si>
  <si>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</si>
  <si>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</si>
  <si>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</si>
  <si>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</si>
  <si>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</si>
  <si>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</si>
  <si>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</si>
  <si>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</si>
  <si>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</si>
  <si>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</si>
  <si>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</si>
  <si>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</si>
  <si>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</si>
  <si>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</si>
  <si>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</si>
  <si>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</si>
  <si>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</si>
  <si>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</si>
  <si>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</si>
  <si>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</si>
  <si>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</si>
  <si>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</si>
  <si>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</si>
  <si>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</si>
  <si>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</si>
  <si>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</si>
  <si>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</si>
  <si>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</si>
  <si>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</si>
  <si>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</si>
  <si>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</si>
  <si>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</si>
  <si>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</si>
  <si>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</si>
  <si>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</si>
  <si>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</si>
  <si>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</si>
  <si>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</si>
  <si>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</si>
  <si>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</si>
  <si>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</si>
  <si>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</si>
  <si>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</si>
  <si>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</si>
  <si>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</si>
  <si>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</si>
  <si>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</si>
  <si>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</si>
  <si>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</si>
  <si>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</si>
  <si>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</si>
  <si>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</si>
  <si>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</si>
  <si>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</si>
  <si>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</si>
  <si>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</si>
  <si>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</si>
  <si>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</si>
  <si>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</si>
  <si>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</si>
  <si>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</si>
  <si>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</si>
  <si>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</si>
  <si>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</si>
  <si>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</si>
  <si>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</si>
  <si>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</si>
  <si>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</si>
  <si>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</si>
  <si>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</si>
  <si>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</si>
  <si>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</si>
  <si>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</si>
  <si>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</si>
  <si>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</si>
  <si>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</si>
  <si>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</si>
  <si>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</si>
  <si>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</si>
  <si>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</si>
  <si>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</si>
  <si>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</si>
  <si>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</si>
  <si>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</si>
  <si>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</si>
  <si>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</si>
  <si>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</si>
  <si>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</si>
  <si>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</si>
  <si>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</si>
  <si>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</si>
  <si>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</si>
  <si>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</si>
  <si>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</si>
  <si>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</si>
  <si>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</si>
  <si>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</si>
  <si>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</si>
  <si>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</si>
  <si>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</si>
  <si>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</si>
  <si>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</si>
  <si>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</si>
  <si>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</si>
  <si>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</si>
  <si>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</si>
  <si>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</si>
  <si>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</si>
  <si>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</si>
  <si>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</si>
  <si>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</si>
  <si>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</si>
  <si>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</si>
  <si>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</si>
  <si>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</si>
  <si>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</si>
  <si>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</si>
  <si>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</si>
  <si>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</si>
  <si>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</si>
  <si>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</si>
  <si>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</si>
  <si>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</si>
  <si>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</si>
  <si>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</si>
  <si>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</si>
  <si>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</si>
  <si>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</si>
  <si>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</si>
  <si>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</si>
  <si>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</si>
  <si>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</si>
  <si>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</si>
  <si>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</si>
  <si>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</si>
  <si>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</si>
  <si>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</si>
  <si>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</si>
  <si>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</si>
  <si>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</si>
  <si>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</si>
  <si>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</si>
  <si>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</si>
  <si>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</si>
  <si>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</si>
  <si>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</si>
  <si>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</si>
  <si>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</si>
  <si>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</si>
  <si>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</si>
  <si>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</si>
  <si>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</si>
  <si>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</si>
  <si>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</si>
  <si>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</si>
  <si>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</si>
  <si>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</si>
  <si>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</si>
  <si>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</si>
  <si>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</si>
  <si>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</si>
  <si>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</si>
  <si>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</si>
  <si>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</si>
  <si>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</si>
  <si>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</si>
  <si>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</si>
  <si>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</si>
  <si>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</si>
  <si>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</si>
  <si>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</si>
  <si>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</si>
  <si>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</si>
  <si>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</si>
  <si>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</si>
  <si>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</si>
  <si>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</si>
  <si>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</si>
  <si>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</si>
  <si>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</si>
  <si>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</si>
  <si>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</si>
  <si>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</si>
  <si>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</si>
  <si>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</si>
  <si>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</si>
  <si>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</si>
  <si>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</si>
  <si>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</si>
  <si>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</si>
  <si>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</si>
  <si>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</si>
  <si>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</si>
  <si>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</si>
  <si>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</si>
  <si>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</si>
  <si>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</si>
  <si>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</si>
  <si>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</si>
  <si>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</si>
  <si>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</si>
  <si>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</si>
  <si>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</si>
  <si>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</si>
  <si>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</si>
  <si>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</si>
  <si>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</si>
  <si>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</si>
  <si>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</si>
  <si>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</si>
  <si>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</si>
  <si>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</si>
  <si>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</si>
  <si>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</si>
  <si>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</si>
  <si>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</si>
  <si>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</si>
  <si>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</si>
  <si>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</si>
  <si>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</si>
  <si>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</si>
  <si>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</si>
  <si>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</si>
  <si>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</si>
  <si>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</si>
  <si>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</si>
  <si>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</si>
  <si>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</si>
  <si>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</si>
  <si>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</si>
  <si>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</si>
  <si>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</si>
  <si>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</si>
  <si>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</si>
  <si>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</si>
  <si>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</si>
  <si>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</si>
  <si>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</si>
  <si>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</si>
  <si>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</si>
  <si>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</si>
  <si>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</si>
  <si>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</si>
  <si>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</si>
  <si>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</si>
  <si>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</si>
  <si>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</si>
  <si>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</si>
  <si>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</si>
  <si>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</si>
  <si>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</si>
  <si>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</si>
  <si>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</si>
  <si>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</si>
  <si>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</si>
  <si>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</si>
  <si>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</si>
  <si>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</si>
  <si>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</si>
  <si>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</si>
  <si>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</si>
  <si>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</si>
  <si>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</si>
  <si>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</si>
  <si>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</si>
  <si>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</si>
  <si>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</si>
  <si>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</si>
  <si>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</si>
  <si>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</si>
  <si>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</si>
  <si>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</si>
  <si>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</si>
  <si>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</si>
  <si>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</si>
  <si>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</si>
  <si>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</si>
  <si>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</si>
  <si>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</si>
  <si>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</si>
  <si>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</si>
  <si>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</si>
  <si>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</si>
  <si>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</si>
  <si>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</si>
  <si>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</si>
  <si>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</si>
  <si>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</si>
  <si>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</si>
  <si>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</si>
  <si>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</si>
  <si>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</si>
  <si>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</si>
  <si>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</si>
  <si>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</si>
  <si>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</si>
  <si>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</si>
  <si>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</si>
  <si>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</si>
  <si>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</si>
  <si>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</si>
  <si>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</si>
  <si>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</si>
  <si>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</si>
  <si>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</si>
  <si>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</si>
  <si>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</si>
  <si>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</si>
  <si>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</si>
  <si>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</si>
  <si>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</si>
  <si>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</si>
  <si>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</si>
  <si>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</si>
  <si>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</si>
  <si>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</si>
  <si>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</si>
  <si>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</si>
  <si>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</si>
  <si>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</si>
  <si>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</si>
  <si>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</si>
  <si>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</si>
  <si>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</si>
  <si>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</si>
  <si>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</si>
  <si>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</si>
  <si>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</si>
  <si>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</si>
  <si>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</si>
  <si>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</si>
  <si>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</si>
  <si>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</si>
  <si>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</si>
  <si>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</si>
  <si>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</si>
  <si>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</si>
  <si>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</si>
  <si>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</si>
  <si>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</si>
  <si>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</si>
  <si>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</si>
  <si>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</si>
  <si>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</si>
  <si>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</si>
  <si>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</si>
  <si>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</si>
  <si>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</si>
  <si>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</si>
  <si>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</si>
  <si>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</si>
  <si>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</si>
  <si>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</si>
  <si>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</si>
  <si>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</si>
  <si>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</si>
  <si>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</si>
  <si>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</si>
  <si>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</si>
  <si>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</si>
  <si>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</si>
  <si>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</si>
  <si>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</si>
  <si>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</si>
  <si>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</si>
  <si>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</si>
  <si>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</si>
  <si>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</si>
  <si>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</si>
  <si>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</si>
  <si>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</si>
  <si>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</si>
  <si>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</si>
  <si>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</si>
  <si>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</si>
  <si>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</si>
  <si>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</si>
  <si>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</si>
  <si>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</si>
  <si>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</si>
  <si>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</si>
  <si>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</si>
  <si>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</si>
  <si>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</si>
  <si>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</si>
  <si>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</si>
  <si>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</si>
  <si>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</si>
  <si>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</si>
  <si>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</si>
  <si>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</si>
  <si>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</si>
  <si>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</si>
  <si>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</si>
  <si>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</si>
  <si>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</si>
  <si>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</si>
  <si>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</si>
  <si>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</si>
  <si>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</si>
  <si>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</si>
  <si>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</si>
  <si>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</si>
  <si>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</si>
  <si>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</si>
  <si>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</si>
  <si>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</si>
  <si>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</si>
  <si>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</si>
  <si>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</si>
  <si>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</si>
  <si>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</si>
  <si>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</si>
  <si>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</si>
  <si>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</si>
  <si>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</si>
  <si>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</si>
  <si>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</si>
  <si>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</si>
  <si>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</si>
  <si>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</si>
  <si>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</si>
  <si>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</si>
  <si>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</si>
  <si>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</si>
  <si>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</si>
  <si>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</si>
  <si>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</si>
  <si>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</si>
  <si>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</si>
  <si>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</si>
  <si>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</si>
  <si>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</si>
  <si>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</si>
  <si>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</si>
  <si>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</si>
  <si>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</si>
  <si>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</si>
  <si>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</si>
  <si>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</si>
  <si>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</si>
  <si>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</si>
  <si>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</si>
  <si>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</si>
  <si>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</si>
  <si>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</si>
  <si>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</si>
  <si>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</si>
  <si>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</si>
  <si>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</si>
  <si>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</si>
  <si>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</si>
  <si>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</si>
  <si>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</si>
  <si>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</si>
  <si>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</si>
  <si>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</si>
  <si>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</si>
  <si>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</si>
  <si>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</si>
  <si>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</si>
  <si>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</si>
  <si>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</si>
  <si>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</si>
  <si>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</si>
  <si>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</si>
  <si>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</si>
  <si>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</si>
  <si>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</si>
  <si>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</si>
  <si>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</si>
  <si>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</si>
  <si>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</si>
  <si>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</si>
  <si>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</si>
  <si>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</si>
  <si>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</si>
  <si>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</si>
  <si>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</si>
  <si>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</si>
  <si>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</si>
  <si>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</si>
  <si>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</si>
  <si>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</si>
  <si>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</si>
  <si>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</si>
  <si>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</si>
  <si>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</si>
  <si>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</si>
  <si>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</si>
  <si>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</si>
  <si>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</si>
  <si>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</si>
  <si>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</si>
  <si>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</si>
  <si>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</si>
  <si>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</si>
  <si>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</si>
  <si>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</si>
  <si>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</si>
  <si>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</si>
  <si>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</si>
  <si>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</si>
  <si>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</si>
  <si>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</si>
  <si>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</si>
  <si>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</si>
  <si>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</si>
  <si>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</si>
  <si>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</si>
  <si>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</si>
  <si>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</si>
  <si>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</si>
  <si>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</si>
  <si>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</si>
  <si>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</si>
  <si>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</si>
  <si>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</si>
  <si>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</si>
  <si>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</si>
  <si>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</si>
  <si>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</si>
  <si>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</si>
  <si>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</si>
  <si>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</si>
  <si>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</si>
  <si>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</si>
  <si>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</si>
  <si>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</si>
  <si>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</si>
  <si>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</si>
  <si>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</si>
  <si>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</si>
  <si>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</si>
  <si>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</si>
  <si>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</si>
  <si>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</si>
  <si>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</si>
  <si>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</si>
  <si>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</si>
  <si>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</si>
  <si>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</si>
  <si>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</si>
  <si>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</si>
  <si>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</si>
  <si>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</si>
  <si>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</si>
  <si>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</si>
  <si>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</si>
  <si>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</si>
  <si>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</si>
  <si>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</si>
  <si>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</si>
  <si>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</si>
  <si>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</si>
  <si>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</si>
  <si>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</si>
  <si>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</si>
  <si>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</si>
  <si>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</si>
  <si>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</si>
  <si>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</si>
  <si>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</si>
  <si>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</si>
  <si>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</si>
  <si>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</si>
  <si>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</si>
  <si>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</si>
  <si>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</si>
  <si>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</si>
  <si>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</si>
  <si>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</si>
  <si>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</si>
  <si>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</si>
  <si>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</si>
  <si>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</si>
  <si>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</si>
  <si>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</si>
  <si>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</si>
  <si>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</si>
  <si>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</si>
  <si>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</si>
  <si>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</si>
  <si>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</si>
  <si>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</si>
  <si>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</si>
  <si>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</si>
  <si>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</si>
  <si>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</si>
  <si>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</si>
  <si>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</si>
  <si>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</si>
  <si>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</si>
  <si>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</si>
  <si>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</si>
  <si>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</si>
  <si>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</si>
  <si>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</si>
  <si>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</si>
  <si>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</si>
  <si>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</si>
  <si>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</si>
  <si>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</si>
  <si>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</si>
  <si>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</si>
  <si>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</si>
  <si>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</si>
  <si>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</si>
  <si>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</si>
  <si>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</si>
  <si>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</si>
  <si>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</si>
  <si>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</si>
  <si>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</si>
  <si>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</si>
  <si>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</si>
  <si>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</si>
  <si>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</si>
  <si>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</si>
  <si>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</si>
  <si>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</si>
  <si>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</si>
  <si>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</si>
  <si>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</si>
  <si>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</si>
  <si>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</si>
  <si>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</si>
  <si>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</si>
  <si>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</si>
  <si>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</si>
  <si>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</si>
  <si>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</si>
  <si>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</si>
  <si>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</si>
  <si>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</si>
  <si>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</si>
  <si>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</si>
  <si>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</si>
  <si>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</si>
  <si>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</si>
  <si>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</si>
  <si>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</si>
  <si>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</si>
  <si>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</si>
  <si>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</si>
  <si>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</si>
  <si>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</si>
  <si>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</si>
  <si>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</si>
  <si>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</si>
  <si>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</si>
  <si>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</si>
  <si>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</si>
  <si>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</si>
  <si>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</si>
  <si>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</si>
  <si>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</si>
  <si>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</si>
  <si>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</si>
  <si>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</si>
  <si>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</si>
  <si>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</si>
  <si>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</si>
  <si>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</si>
  <si>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</si>
  <si>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</si>
  <si>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</si>
  <si>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</si>
  <si>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</si>
  <si>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</si>
  <si>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</si>
  <si>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</si>
  <si>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</si>
  <si>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</si>
  <si>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</si>
  <si>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</si>
  <si>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</si>
  <si>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</si>
  <si>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</si>
  <si>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</si>
  <si>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</si>
  <si>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</si>
  <si>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</si>
  <si>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</si>
  <si>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</si>
  <si>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</si>
  <si>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</si>
  <si>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</si>
  <si>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</si>
  <si>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</si>
  <si>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</si>
  <si>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</si>
  <si>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</si>
  <si>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</si>
  <si>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</si>
  <si>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</si>
  <si>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</si>
  <si>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</si>
  <si>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</si>
  <si>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</si>
  <si>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</si>
  <si>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</si>
  <si>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</si>
  <si>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</si>
  <si>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</si>
  <si>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</si>
  <si>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</si>
  <si>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</si>
  <si>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</si>
  <si>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</si>
  <si>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</si>
  <si>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</si>
  <si>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</si>
  <si>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</si>
  <si>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</si>
  <si>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</si>
  <si>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</si>
  <si>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</si>
  <si>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</si>
  <si>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</si>
  <si>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</si>
  <si>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</si>
  <si>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</si>
  <si>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</si>
  <si>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</si>
  <si>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</si>
  <si>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</si>
  <si>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</si>
  <si>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</si>
  <si>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</si>
  <si>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</si>
  <si>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</si>
  <si>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</si>
  <si>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</si>
  <si>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</si>
  <si>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</si>
  <si>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</si>
  <si>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</si>
  <si>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</si>
  <si>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</si>
  <si>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</si>
  <si>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</si>
  <si>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</si>
  <si>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</si>
  <si>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</si>
  <si>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</si>
  <si>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</si>
  <si>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</si>
  <si>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</si>
  <si>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</si>
  <si>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</si>
  <si>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</si>
  <si>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</si>
  <si>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</si>
  <si>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</si>
  <si>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</si>
  <si>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</si>
  <si>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</si>
  <si>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</si>
  <si>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</si>
  <si>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</si>
  <si>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</si>
  <si>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</si>
  <si>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</si>
  <si>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</si>
  <si>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</si>
  <si>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</si>
  <si>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</si>
  <si>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</si>
  <si>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</si>
  <si>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</si>
  <si>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</si>
  <si>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</si>
  <si>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</si>
  <si>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</si>
  <si>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</si>
  <si>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</si>
  <si>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</si>
  <si>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</si>
  <si>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</si>
  <si>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</si>
  <si>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</si>
  <si>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</si>
  <si>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</si>
  <si>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</si>
  <si>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</si>
  <si>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</si>
  <si>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</si>
  <si>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</si>
  <si>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</si>
  <si>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</si>
  <si>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</si>
  <si>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</si>
  <si>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</si>
  <si>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</si>
  <si>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</si>
  <si>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</si>
  <si>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</si>
  <si>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</si>
  <si>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</si>
  <si>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</si>
  <si>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</si>
  <si>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</si>
  <si>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</si>
  <si>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</si>
  <si>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</si>
  <si>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</si>
  <si>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</si>
  <si>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</si>
  <si>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</si>
  <si>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</si>
  <si>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</si>
  <si>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</si>
  <si>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</si>
  <si>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</si>
  <si>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</si>
  <si>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</si>
  <si>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</si>
  <si>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</si>
  <si>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</si>
  <si>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</si>
  <si>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</si>
  <si>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</si>
  <si>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</si>
  <si>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</si>
  <si>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</si>
  <si>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</si>
  <si>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</si>
  <si>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</si>
  <si>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</si>
  <si>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</si>
  <si>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</si>
  <si>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</si>
  <si>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</si>
  <si>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</si>
  <si>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</si>
  <si>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</si>
  <si>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</si>
  <si>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</si>
  <si>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</si>
  <si>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</si>
  <si>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</si>
  <si>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</si>
  <si>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</si>
  <si>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</si>
  <si>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</si>
  <si>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</si>
  <si>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</si>
  <si>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</si>
  <si>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</si>
  <si>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</si>
  <si>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</si>
  <si>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</si>
  <si>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</si>
  <si>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</si>
  <si>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</si>
  <si>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</si>
  <si>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</si>
  <si>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</si>
  <si>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</si>
  <si>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</si>
  <si>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</si>
  <si>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</si>
  <si>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</si>
  <si>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</si>
  <si>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</si>
  <si>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</si>
  <si>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</si>
  <si>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</si>
  <si>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</si>
  <si>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</si>
  <si>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</si>
  <si>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</si>
  <si>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</si>
  <si>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</si>
  <si>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</si>
  <si>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</si>
  <si>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</si>
  <si>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</si>
  <si>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</si>
  <si>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</si>
  <si>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</si>
  <si>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</si>
  <si>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</si>
  <si>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</si>
  <si>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</si>
  <si>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</si>
  <si>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</si>
  <si>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</si>
  <si>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</si>
  <si>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</si>
  <si>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</si>
  <si>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</si>
  <si>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</si>
  <si>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</si>
  <si>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</si>
  <si>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</si>
  <si>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</si>
  <si>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</si>
  <si>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</si>
  <si>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</si>
  <si>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</si>
  <si>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</si>
  <si>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</si>
  <si>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</si>
  <si>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</si>
  <si>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</si>
  <si>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</si>
  <si>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</si>
  <si>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</si>
  <si>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</si>
  <si>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</si>
  <si>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</si>
  <si>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</si>
  <si>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</si>
  <si>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</si>
  <si>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</si>
  <si>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</si>
  <si>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</si>
  <si>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</si>
  <si>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</si>
  <si>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</si>
  <si>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</si>
  <si>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</si>
  <si>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</si>
  <si>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</si>
  <si>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</si>
  <si>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</si>
  <si>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</si>
  <si>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</si>
  <si>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</si>
  <si>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</si>
  <si>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</si>
  <si>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</si>
  <si>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</si>
  <si>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</si>
  <si>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</si>
  <si>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</si>
  <si>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</si>
  <si>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</si>
  <si>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</si>
  <si>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</si>
  <si>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</si>
  <si>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</si>
  <si>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</si>
  <si>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</si>
  <si>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</si>
  <si>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</si>
  <si>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</si>
  <si>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</si>
  <si>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</si>
  <si>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</si>
  <si>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</si>
  <si>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</si>
  <si>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</si>
  <si>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</si>
  <si>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</si>
  <si>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</si>
  <si>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</si>
  <si>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</si>
  <si>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</si>
  <si>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</si>
  <si>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</si>
  <si>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</si>
  <si>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</si>
  <si>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</si>
  <si>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</si>
  <si>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</si>
  <si>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</si>
  <si>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</si>
  <si>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</si>
  <si>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</si>
  <si>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</si>
  <si>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</si>
  <si>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</si>
  <si>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</si>
  <si>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</si>
  <si>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</si>
  <si>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</si>
  <si>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</si>
  <si>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</si>
  <si>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</si>
  <si>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</si>
  <si>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</si>
  <si>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</si>
  <si>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</si>
  <si>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</si>
  <si>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</si>
  <si>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</si>
  <si>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</si>
  <si>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</si>
  <si>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</si>
  <si>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</si>
  <si>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</si>
  <si>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</si>
  <si>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</si>
  <si>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</si>
  <si>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</si>
  <si>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</si>
  <si>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</si>
  <si>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</si>
  <si>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</si>
  <si>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</si>
  <si>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</si>
  <si>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</si>
  <si>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</si>
  <si>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</si>
  <si>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</si>
  <si>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</si>
  <si>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</si>
  <si>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</si>
  <si>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</si>
  <si>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</si>
  <si>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</si>
  <si>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</si>
  <si>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</si>
  <si>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</si>
  <si>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</si>
  <si>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</si>
  <si>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</si>
  <si>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</si>
  <si>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</si>
  <si>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</si>
  <si>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</si>
  <si>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</si>
  <si>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</si>
  <si>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</si>
  <si>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</si>
  <si>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</si>
  <si>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</si>
  <si>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</si>
  <si>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</si>
  <si>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</si>
  <si>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</si>
  <si>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</si>
  <si>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</si>
  <si>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</si>
  <si>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</si>
  <si>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</si>
  <si>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</si>
  <si>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</si>
  <si>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</si>
  <si>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</si>
  <si>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</si>
  <si>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</si>
  <si>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</si>
  <si>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</si>
  <si>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</si>
  <si>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</si>
  <si>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</si>
  <si>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</si>
  <si>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</si>
  <si>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</si>
  <si>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</si>
  <si>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</si>
  <si>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</si>
  <si>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</si>
  <si>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</si>
  <si>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</si>
  <si>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</si>
  <si>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</si>
  <si>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</si>
  <si>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</si>
  <si>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</si>
  <si>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</si>
  <si>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</si>
  <si>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</si>
  <si>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</si>
  <si>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</si>
  <si>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</si>
  <si>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</si>
  <si>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</si>
  <si>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</si>
  <si>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</si>
  <si>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</si>
  <si>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</si>
  <si>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</si>
  <si>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</si>
  <si>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</si>
  <si>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</si>
  <si>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</si>
  <si>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</si>
  <si>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</si>
  <si>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</si>
  <si>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</si>
  <si>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</si>
  <si>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</si>
  <si>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</si>
  <si>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</si>
  <si>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</si>
  <si>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</si>
  <si>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</si>
  <si>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</si>
  <si>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</si>
  <si>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</si>
  <si>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</si>
  <si>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</si>
  <si>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</si>
  <si>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</si>
  <si>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</si>
  <si>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</si>
  <si>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</si>
  <si>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</si>
  <si>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</si>
  <si>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</si>
  <si>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</si>
  <si>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</si>
  <si>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</si>
  <si>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</si>
  <si>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</si>
  <si>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</si>
  <si>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</si>
  <si>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</si>
  <si>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</si>
  <si>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</si>
  <si>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</si>
  <si>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</si>
  <si>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</si>
  <si>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</si>
  <si>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</si>
  <si>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</si>
  <si>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</si>
  <si>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</si>
  <si>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</si>
  <si>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</si>
  <si>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</si>
  <si>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</si>
  <si>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</si>
  <si>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</si>
  <si>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</si>
  <si>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</si>
  <si>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</si>
  <si>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</si>
  <si>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</si>
  <si>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</si>
  <si>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</si>
  <si>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</si>
  <si>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</si>
  <si>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</si>
  <si>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</si>
  <si>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</si>
  <si>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</si>
  <si>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</si>
  <si>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</si>
  <si>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</si>
  <si>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</si>
  <si>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</si>
  <si>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</si>
  <si>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</si>
  <si>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</si>
  <si>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</si>
  <si>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</si>
  <si>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</si>
  <si>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</si>
  <si>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</si>
  <si>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</si>
  <si>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</si>
  <si>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</si>
  <si>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</si>
  <si>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</si>
  <si>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</si>
  <si>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</si>
  <si>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</si>
  <si>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</si>
  <si>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</si>
  <si>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</si>
  <si>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</si>
  <si>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</si>
  <si>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</si>
  <si>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</si>
  <si>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</si>
  <si>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</si>
  <si>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</si>
  <si>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</si>
  <si>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</si>
  <si>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</si>
  <si>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</si>
  <si>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</si>
  <si>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</si>
  <si>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</si>
  <si>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</si>
  <si>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</si>
  <si>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</si>
  <si>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</si>
  <si>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</si>
  <si>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</si>
  <si>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</si>
  <si>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</si>
  <si>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</si>
  <si>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</si>
  <si>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</si>
  <si>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</si>
  <si>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</si>
  <si>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</si>
  <si>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</si>
  <si>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</si>
  <si>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</si>
  <si>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</si>
  <si>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</si>
  <si>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</si>
  <si>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</si>
  <si>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</si>
  <si>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</si>
  <si>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</si>
  <si>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</si>
  <si>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</si>
  <si>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</si>
  <si>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</si>
  <si>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</si>
  <si>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</si>
  <si>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</si>
  <si>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</si>
  <si>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</si>
  <si>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</si>
  <si>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</si>
  <si>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</si>
  <si>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</si>
  <si>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</si>
  <si>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</si>
  <si>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</si>
  <si>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</si>
  <si>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</si>
  <si>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</si>
  <si>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</si>
  <si>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</si>
  <si>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</si>
  <si>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</si>
  <si>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</si>
  <si>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</si>
  <si>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</si>
  <si>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</si>
  <si>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</si>
  <si>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</si>
  <si>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</si>
  <si>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</si>
  <si>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</si>
  <si>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</si>
  <si>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</si>
  <si>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</si>
  <si>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</si>
  <si>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</si>
  <si>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</si>
  <si>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</si>
  <si>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</si>
  <si>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</si>
  <si>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</si>
  <si>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</si>
  <si>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</si>
  <si>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</si>
  <si>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</si>
  <si>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</si>
  <si>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</si>
  <si>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</si>
  <si>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</si>
  <si>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</si>
  <si>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</si>
  <si>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</si>
  <si>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</si>
  <si>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</si>
  <si>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</si>
  <si>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</si>
  <si>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</si>
  <si>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</si>
  <si>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</si>
  <si>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</si>
  <si>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</si>
  <si>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</si>
  <si>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</si>
  <si>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</si>
  <si>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</si>
  <si>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</si>
  <si>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</si>
  <si>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</si>
  <si>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</si>
  <si>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</si>
  <si>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</si>
  <si>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</si>
  <si>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</si>
  <si>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</si>
  <si>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</si>
  <si>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</si>
  <si>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</si>
  <si>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</si>
  <si>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</si>
  <si>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</si>
  <si>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</si>
  <si>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</si>
  <si>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</si>
  <si>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</si>
  <si>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</si>
  <si>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</si>
  <si>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</si>
  <si>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</si>
  <si>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</si>
  <si>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</si>
  <si>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</si>
  <si>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</si>
  <si>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</si>
  <si>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</si>
  <si>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</si>
  <si>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</si>
  <si>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</si>
  <si>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</si>
  <si>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</si>
  <si>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</si>
  <si>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</si>
  <si>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</si>
  <si>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</si>
  <si>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</si>
  <si>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</si>
  <si>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</si>
  <si>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</si>
  <si>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</si>
  <si>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</si>
  <si>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</si>
  <si>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</si>
  <si>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</si>
  <si>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</si>
  <si>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</si>
  <si>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</si>
  <si>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</si>
  <si>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</si>
  <si>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</si>
  <si>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</si>
  <si>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</si>
  <si>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</si>
  <si>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</si>
  <si>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</si>
  <si>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</si>
  <si>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</si>
  <si>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</si>
  <si>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</si>
  <si>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</si>
  <si>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</si>
  <si>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</si>
  <si>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</si>
  <si>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</si>
  <si>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</si>
  <si>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</si>
  <si>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</si>
  <si>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</si>
  <si>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</si>
  <si>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</si>
  <si>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</si>
  <si>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</si>
  <si>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</si>
  <si>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</si>
  <si>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</si>
  <si>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</si>
  <si>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</si>
  <si>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</si>
  <si>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</si>
  <si>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</si>
  <si>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</si>
  <si>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</si>
  <si>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</si>
  <si>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</si>
  <si>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</si>
  <si>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</si>
  <si>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</si>
  <si>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</si>
  <si>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</si>
  <si>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</si>
  <si>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</si>
  <si>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</si>
  <si>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</si>
  <si>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</si>
  <si>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</si>
  <si>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</si>
  <si>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</si>
  <si>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</si>
  <si>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</si>
  <si>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</si>
  <si>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</si>
  <si>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</si>
  <si>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</si>
  <si>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</si>
  <si>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</si>
  <si>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</si>
  <si>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</si>
  <si>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</si>
  <si>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</si>
  <si>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</si>
  <si>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</si>
  <si>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</si>
  <si>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</si>
  <si>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</si>
  <si>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</si>
  <si>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</si>
  <si>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</si>
  <si>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</si>
  <si>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</si>
  <si>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</si>
  <si>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</si>
  <si>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</si>
  <si>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</si>
  <si>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</si>
  <si>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</si>
  <si>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</si>
  <si>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</si>
  <si>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</si>
  <si>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</si>
  <si>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</si>
  <si>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</si>
  <si>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</si>
  <si>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</si>
  <si>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</si>
  <si>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</si>
  <si>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</si>
  <si>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</si>
  <si>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</si>
  <si>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</si>
  <si>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</si>
  <si>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</si>
  <si>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</si>
  <si>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</si>
  <si>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</si>
  <si>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</si>
  <si>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</si>
  <si>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</si>
  <si>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</si>
  <si>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</si>
  <si>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</si>
  <si>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</si>
  <si>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</si>
  <si>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</si>
  <si>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</si>
  <si>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</si>
  <si>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</si>
  <si>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</si>
  <si>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</si>
  <si>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</si>
  <si>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</si>
  <si>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</si>
  <si>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</si>
  <si>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</si>
  <si>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</si>
  <si>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</si>
  <si>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</si>
  <si>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</si>
  <si>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</si>
  <si>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</si>
  <si>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</si>
  <si>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</si>
  <si>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</si>
  <si>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</si>
  <si>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</si>
  <si>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</si>
  <si>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</si>
  <si>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</si>
  <si>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</si>
  <si>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</si>
  <si>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</si>
  <si>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</si>
  <si>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</si>
  <si>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</si>
  <si>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</si>
  <si>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</si>
  <si>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</si>
  <si>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</si>
  <si>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</si>
  <si>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</si>
  <si>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</si>
  <si>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</si>
  <si>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</si>
  <si>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</si>
  <si>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</si>
  <si>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</si>
  <si>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</si>
  <si>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</si>
  <si>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</si>
  <si>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</si>
  <si>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</si>
  <si>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</si>
  <si>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</si>
  <si>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</si>
  <si>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</si>
  <si>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</si>
  <si>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</si>
  <si>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</si>
  <si>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</si>
  <si>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</si>
  <si>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</si>
  <si>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</si>
  <si>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</si>
  <si>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</si>
  <si>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</si>
  <si>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</si>
  <si>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</si>
  <si>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</si>
  <si>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</si>
  <si>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</si>
  <si>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</si>
  <si>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</si>
  <si>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</si>
  <si>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</si>
  <si>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</si>
  <si>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</si>
  <si>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</si>
  <si>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</si>
  <si>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</si>
  <si>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</si>
  <si>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</si>
  <si>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</si>
  <si>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</si>
  <si>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</si>
  <si>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</si>
  <si>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</si>
  <si>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</si>
  <si>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</si>
  <si>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</si>
  <si>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</si>
  <si>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</si>
  <si>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</si>
  <si>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</si>
  <si>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</si>
  <si>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</si>
  <si>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</si>
  <si>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</si>
  <si>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</si>
  <si>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</si>
  <si>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</si>
  <si>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</si>
  <si>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</si>
  <si>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</si>
  <si>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</si>
  <si>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</si>
  <si>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</si>
  <si>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</si>
  <si>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</si>
  <si>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</si>
  <si>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</si>
  <si>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</si>
  <si>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</si>
  <si>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</si>
  <si>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</si>
  <si>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</si>
  <si>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</si>
  <si>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</si>
  <si>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</si>
  <si>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</si>
  <si>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</si>
  <si>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</si>
  <si>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</si>
  <si>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</si>
  <si>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</si>
  <si>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</si>
  <si>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</si>
  <si>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</si>
  <si>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</si>
  <si>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</si>
  <si>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</si>
  <si>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</si>
  <si>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</si>
  <si>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</si>
  <si>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</si>
  <si>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</si>
  <si>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</si>
  <si>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</si>
  <si>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</si>
  <si>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</si>
  <si>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</si>
  <si>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</si>
  <si>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</si>
  <si>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</si>
  <si>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</si>
  <si>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</si>
  <si>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</si>
  <si>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</si>
  <si>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</si>
  <si>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</si>
  <si>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</si>
  <si>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</si>
  <si>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</si>
  <si>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</si>
  <si>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</si>
  <si>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</si>
  <si>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</si>
  <si>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</si>
  <si>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</si>
  <si>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</si>
  <si>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</si>
  <si>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</si>
  <si>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</si>
  <si>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</si>
  <si>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</si>
  <si>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</si>
  <si>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</si>
  <si>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</si>
  <si>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</si>
  <si>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</si>
  <si>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</si>
  <si>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</si>
  <si>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</si>
  <si>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</si>
  <si>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</si>
  <si>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</si>
  <si>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</si>
  <si>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</si>
  <si>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</si>
  <si>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</si>
  <si>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</si>
  <si>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</si>
  <si>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</si>
  <si>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</si>
  <si>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</si>
  <si>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</si>
  <si>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</si>
  <si>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</si>
  <si>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</si>
  <si>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</si>
  <si>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</si>
  <si>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</si>
  <si>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</si>
  <si>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</si>
  <si>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</si>
  <si>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</si>
  <si>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</si>
  <si>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</si>
  <si>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</si>
  <si>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</si>
  <si>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</si>
  <si>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</si>
  <si>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</si>
  <si>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</si>
  <si>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</si>
  <si>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</si>
  <si>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</si>
  <si>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</si>
  <si>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</si>
  <si>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</si>
  <si>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</si>
  <si>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</si>
  <si>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</si>
  <si>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</si>
  <si>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</si>
  <si>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</si>
  <si>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</si>
  <si>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</si>
  <si>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</si>
  <si>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</si>
  <si>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</si>
  <si>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</si>
  <si>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</si>
  <si>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</si>
  <si>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</si>
  <si>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</si>
  <si>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</si>
  <si>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</si>
  <si>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</si>
  <si>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</si>
  <si>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</si>
  <si>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</si>
  <si>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</si>
  <si>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</si>
  <si>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</si>
  <si>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</si>
  <si>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</si>
  <si>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</si>
  <si>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</si>
  <si>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</si>
  <si>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</si>
  <si>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</si>
  <si>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</si>
  <si>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</si>
  <si>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</si>
  <si>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</si>
  <si>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</si>
  <si>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</si>
  <si>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</si>
  <si>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</si>
  <si>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</si>
  <si>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</si>
  <si>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</si>
  <si>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</si>
  <si>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</si>
  <si>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</si>
  <si>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</si>
  <si>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</si>
  <si>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</si>
  <si>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</si>
  <si>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</si>
  <si>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</si>
  <si>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</si>
  <si>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</si>
  <si>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</si>
  <si>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</si>
  <si>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</si>
  <si>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</si>
  <si>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</si>
  <si>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</si>
  <si>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</si>
  <si>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</si>
  <si>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</si>
  <si>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</si>
  <si>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</si>
  <si>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</si>
  <si>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</si>
  <si>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</si>
  <si>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</si>
  <si>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</si>
  <si>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</si>
  <si>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</si>
  <si>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</si>
  <si>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</si>
  <si>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</si>
  <si>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</si>
  <si>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</si>
  <si>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</si>
  <si>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</si>
  <si>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</si>
  <si>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</si>
  <si>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</si>
  <si>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</si>
  <si>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</si>
  <si>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</si>
  <si>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</si>
  <si>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</si>
  <si>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</si>
  <si>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</si>
  <si>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</si>
  <si>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</si>
  <si>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</si>
  <si>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</si>
  <si>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</si>
  <si>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</si>
  <si>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</si>
  <si>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</si>
  <si>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</si>
  <si>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</si>
  <si>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</si>
  <si>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</si>
  <si>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</si>
  <si>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</si>
  <si>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</si>
  <si>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</si>
  <si>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</si>
  <si>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</si>
  <si>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</si>
  <si>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</si>
  <si>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</si>
  <si>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</si>
  <si>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</si>
  <si>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</si>
  <si>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</si>
  <si>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</si>
  <si>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</si>
  <si>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</si>
  <si>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</si>
  <si>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</si>
  <si>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</si>
  <si>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</si>
  <si>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</si>
  <si>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</si>
  <si>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</si>
  <si>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</si>
  <si>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</si>
  <si>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</si>
  <si>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</si>
  <si>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</si>
  <si>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</si>
  <si>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</si>
  <si>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</si>
  <si>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</si>
  <si>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</si>
  <si>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</si>
  <si>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</si>
  <si>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</si>
  <si>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</si>
  <si>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</si>
  <si>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</si>
  <si>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</si>
  <si>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</si>
  <si>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</si>
  <si>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</si>
  <si>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</si>
  <si>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</si>
  <si>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</si>
  <si>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</si>
  <si>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</si>
  <si>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</si>
  <si>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</si>
  <si>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</si>
  <si>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</si>
  <si>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</si>
  <si>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</si>
  <si>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</si>
  <si>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</si>
  <si>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</si>
  <si>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</si>
  <si>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</si>
  <si>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</si>
  <si>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</si>
  <si>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</si>
  <si>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</si>
  <si>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</si>
  <si>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</si>
  <si>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</si>
  <si>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</si>
  <si>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</si>
  <si>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</si>
  <si>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</si>
  <si>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</si>
  <si>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</si>
  <si>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</si>
  <si>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</si>
  <si>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</si>
  <si>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</si>
  <si>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</si>
  <si>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</si>
  <si>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</si>
  <si>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</si>
  <si>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</si>
  <si>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</si>
  <si>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</si>
  <si>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</si>
  <si>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</si>
  <si>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</si>
  <si>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</si>
  <si>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</si>
  <si>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</si>
  <si>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</si>
  <si>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</si>
  <si>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</si>
  <si>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</si>
  <si>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</si>
  <si>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</si>
  <si>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</si>
  <si>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</si>
  <si>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</si>
  <si>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</si>
  <si>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</si>
  <si>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</si>
  <si>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</si>
  <si>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</si>
  <si>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</si>
  <si>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</si>
  <si>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</si>
  <si>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</si>
  <si>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</si>
  <si>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</si>
  <si>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</si>
  <si>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</si>
  <si>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</si>
  <si>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</si>
  <si>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</si>
  <si>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</si>
  <si>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</si>
  <si>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</si>
  <si>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</si>
  <si>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</si>
  <si>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</si>
  <si>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</si>
  <si>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</si>
  <si>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</si>
  <si>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</si>
  <si>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</si>
  <si>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</si>
  <si>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</si>
  <si>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</si>
  <si>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</si>
  <si>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</si>
  <si>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</si>
  <si>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</si>
  <si>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</si>
  <si>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</si>
  <si>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</si>
  <si>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</si>
  <si>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</si>
  <si>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</si>
  <si>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</si>
  <si>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</si>
  <si>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</si>
  <si>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</si>
  <si>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</si>
  <si>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</si>
  <si>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</si>
  <si>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</si>
  <si>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</si>
  <si>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</si>
  <si>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</si>
  <si>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</si>
  <si>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</si>
  <si>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</si>
  <si>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</si>
  <si>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</si>
  <si>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</si>
  <si>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</si>
  <si>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</si>
  <si>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</si>
  <si>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</si>
  <si>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</si>
  <si>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</si>
  <si>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</si>
  <si>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</si>
  <si>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</si>
  <si>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</si>
  <si>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</si>
  <si>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</si>
  <si>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</si>
  <si>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</si>
  <si>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</si>
  <si>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</si>
  <si>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</si>
  <si>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</si>
  <si>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</si>
  <si>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</si>
  <si>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</si>
  <si>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</si>
  <si>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</si>
  <si>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</si>
  <si>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</si>
  <si>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</si>
  <si>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</si>
  <si>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</si>
  <si>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</si>
  <si>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</si>
  <si>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</si>
  <si>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</si>
  <si>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</si>
  <si>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</si>
  <si>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</si>
  <si>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</si>
  <si>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</si>
  <si>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</si>
  <si>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</si>
  <si>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</si>
  <si>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</si>
  <si>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</si>
  <si>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</si>
  <si>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</si>
  <si>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</si>
  <si>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</si>
  <si>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</si>
  <si>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</si>
  <si>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</si>
  <si>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</si>
  <si>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</si>
  <si>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</si>
  <si>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</si>
  <si>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</si>
  <si>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</si>
  <si>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</si>
  <si>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</si>
  <si>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</si>
  <si>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</si>
  <si>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</si>
  <si>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</si>
  <si>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</si>
  <si>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</si>
  <si>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</si>
  <si>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</si>
  <si>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</si>
  <si>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</si>
  <si>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</si>
  <si>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</si>
  <si>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</si>
  <si>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</si>
  <si>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</si>
  <si>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</si>
  <si>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</si>
  <si>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</si>
  <si>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</si>
  <si>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</si>
  <si>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</si>
  <si>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</si>
  <si>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</si>
  <si>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</si>
  <si>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</si>
  <si>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</si>
  <si>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</si>
  <si>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</si>
  <si>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</si>
  <si>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</si>
  <si>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</si>
  <si>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</si>
  <si>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</si>
  <si>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</si>
  <si>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</si>
  <si>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</si>
  <si>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</si>
  <si>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</si>
  <si>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</si>
  <si>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</si>
  <si>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</si>
  <si>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</si>
  <si>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</si>
  <si>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</si>
  <si>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</si>
  <si>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</si>
  <si>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</si>
  <si>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</si>
  <si>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</si>
  <si>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</si>
  <si>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</si>
  <si>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</si>
  <si>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</si>
  <si>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</si>
  <si>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</si>
  <si>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</si>
  <si>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</si>
  <si>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</si>
  <si>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</si>
  <si>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</si>
  <si>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</si>
  <si>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</si>
  <si>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</si>
  <si>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</si>
  <si>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</si>
  <si>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</si>
  <si>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</si>
  <si>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</si>
  <si>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</si>
  <si>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</si>
  <si>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</si>
  <si>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</si>
  <si>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</si>
  <si>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</si>
  <si>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</si>
  <si>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</si>
  <si>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</si>
  <si>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</si>
  <si>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</si>
  <si>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</si>
  <si>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</si>
  <si>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</si>
  <si>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</si>
  <si>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</si>
  <si>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</si>
  <si>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</si>
  <si>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</si>
  <si>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</si>
  <si>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</si>
  <si>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</si>
  <si>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</si>
  <si>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</si>
  <si>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</si>
  <si>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</si>
  <si>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</si>
  <si>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</si>
  <si>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</si>
  <si>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</si>
  <si>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</si>
  <si>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</si>
  <si>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</si>
  <si>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</si>
  <si>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</si>
  <si>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</si>
  <si>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</si>
  <si>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</si>
  <si>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</si>
  <si>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</si>
  <si>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</si>
  <si>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</si>
  <si>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</si>
  <si>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</si>
  <si>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</si>
  <si>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</si>
  <si>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</si>
  <si>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</si>
  <si>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</si>
  <si>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</si>
  <si>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</si>
  <si>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</si>
  <si>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</si>
  <si>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</si>
  <si>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</si>
  <si>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</si>
  <si>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</si>
  <si>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</si>
  <si>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</si>
  <si>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</si>
  <si>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</si>
  <si>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</si>
  <si>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</si>
  <si>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</si>
  <si>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</si>
  <si>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</si>
  <si>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</si>
  <si>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</si>
  <si>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</si>
  <si>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</si>
  <si>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</si>
  <si>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</si>
  <si>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</si>
  <si>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</si>
  <si>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</si>
  <si>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</si>
  <si>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</si>
  <si>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</si>
  <si>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</si>
  <si>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</si>
  <si>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</si>
  <si>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</si>
  <si>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</si>
  <si>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</si>
  <si>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</si>
  <si>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</si>
  <si>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</si>
  <si>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</si>
  <si>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</si>
  <si>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</si>
  <si>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</si>
  <si>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</si>
  <si>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</si>
  <si>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</si>
  <si>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</si>
  <si>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</si>
  <si>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</si>
  <si>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</si>
  <si>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</si>
  <si>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</si>
  <si>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</si>
  <si>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</si>
  <si>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</si>
  <si>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</si>
  <si>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</si>
  <si>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</si>
  <si>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</si>
  <si>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</si>
  <si>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</si>
  <si>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</si>
  <si>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</si>
  <si>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</si>
  <si>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</si>
  <si>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</si>
  <si>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</si>
  <si>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</si>
  <si>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</si>
  <si>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</si>
  <si>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</si>
  <si>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</si>
  <si>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</si>
  <si>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</si>
  <si>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</si>
  <si>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</si>
  <si>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</si>
  <si>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</si>
  <si>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</si>
  <si>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</si>
  <si>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</si>
  <si>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</si>
  <si>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</si>
  <si>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</si>
  <si>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</si>
  <si>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</si>
  <si>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</si>
  <si>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</si>
  <si>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</si>
  <si>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</si>
  <si>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</si>
  <si>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</si>
  <si>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</si>
  <si>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</si>
  <si>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</si>
  <si>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</si>
  <si>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</si>
  <si>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</si>
  <si>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</si>
  <si>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</si>
  <si>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</si>
  <si>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</si>
  <si>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</si>
  <si>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</si>
  <si>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</si>
  <si>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</si>
  <si>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</si>
  <si>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</si>
  <si>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</si>
  <si>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</si>
  <si>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</si>
  <si>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</si>
  <si>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</si>
  <si>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</si>
  <si>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</si>
  <si>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</si>
  <si>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</si>
  <si>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</si>
  <si>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</si>
  <si>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</si>
  <si>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</si>
  <si>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</si>
  <si>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</si>
  <si>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</si>
  <si>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</si>
  <si>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</si>
  <si>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</si>
  <si>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</si>
  <si>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</si>
  <si>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</si>
  <si>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</si>
  <si>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</si>
  <si>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</si>
  <si>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</si>
  <si>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</si>
  <si>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</si>
  <si>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</si>
  <si>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</si>
  <si>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</si>
  <si>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</si>
  <si>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</si>
  <si>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</si>
  <si>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</si>
  <si>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</si>
  <si>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</si>
  <si>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</si>
  <si>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</si>
  <si>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</si>
  <si>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</si>
  <si>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</si>
  <si>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</si>
  <si>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</si>
  <si>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</si>
  <si>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</si>
  <si>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</si>
  <si>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</si>
  <si>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</si>
  <si>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</si>
  <si>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</si>
  <si>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</si>
  <si>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</si>
  <si>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</si>
  <si>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</si>
  <si>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</si>
  <si>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</si>
  <si>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</si>
  <si>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</si>
  <si>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</si>
  <si>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</si>
  <si>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</si>
  <si>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</si>
  <si>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</si>
  <si>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</si>
  <si>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</si>
  <si>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</si>
  <si>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</si>
  <si>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</si>
  <si>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</si>
  <si>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</si>
  <si>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</si>
  <si>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</si>
  <si>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</si>
  <si>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</si>
  <si>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</si>
  <si>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</si>
  <si>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</si>
  <si>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</si>
  <si>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</si>
  <si>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</si>
  <si>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</si>
  <si>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</si>
  <si>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</si>
  <si>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</si>
  <si>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</si>
  <si>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</si>
  <si>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</si>
  <si>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</si>
  <si>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</si>
  <si>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</si>
  <si>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</si>
  <si>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</si>
  <si>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</si>
  <si>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</si>
  <si>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</si>
  <si>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</si>
  <si>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</si>
  <si>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</si>
  <si>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</si>
  <si>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</si>
  <si>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</si>
  <si>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</si>
  <si>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</si>
  <si>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</si>
  <si>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</si>
  <si>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</si>
  <si>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</si>
  <si>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</si>
  <si>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</si>
  <si>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</si>
  <si>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</si>
  <si>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</si>
  <si>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</si>
  <si>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</si>
  <si>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</si>
  <si>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</si>
  <si>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</si>
  <si>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</si>
  <si>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</si>
  <si>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</si>
  <si>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</si>
  <si>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</si>
  <si>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</si>
  <si>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</si>
  <si>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</si>
  <si>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</si>
  <si>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</si>
  <si>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</si>
  <si>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</si>
  <si>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</si>
  <si>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</si>
  <si>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</si>
  <si>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</si>
  <si>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</si>
  <si>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</si>
  <si>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</si>
  <si>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</si>
  <si>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</si>
  <si>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</si>
  <si>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</si>
  <si>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</si>
  <si>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</si>
  <si>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</si>
  <si>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</si>
  <si>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</si>
  <si>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</si>
  <si>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</si>
  <si>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</si>
  <si>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</si>
  <si>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</si>
  <si>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</si>
  <si>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</si>
  <si>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</si>
  <si>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</si>
  <si>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</si>
  <si>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</si>
  <si>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</si>
  <si>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</si>
  <si>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</si>
  <si>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</si>
  <si>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</si>
  <si>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</si>
  <si>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</si>
  <si>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</si>
  <si>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</si>
  <si>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</si>
  <si>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</si>
  <si>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</si>
  <si>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</si>
  <si>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</si>
  <si>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</si>
  <si>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</si>
  <si>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</si>
  <si>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</si>
  <si>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</si>
  <si>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</si>
  <si>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</si>
  <si>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</si>
  <si>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</si>
  <si>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</si>
  <si>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</si>
  <si>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</si>
  <si>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</si>
  <si>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</si>
  <si>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</si>
  <si>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</si>
  <si>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</si>
  <si>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</si>
  <si>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</si>
  <si>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</si>
  <si>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</si>
  <si>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</si>
  <si>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</si>
  <si>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</si>
  <si>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</si>
  <si>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</si>
  <si>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</si>
  <si>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</si>
  <si>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</si>
  <si>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</si>
  <si>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</si>
  <si>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</si>
  <si>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</si>
  <si>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</si>
  <si>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</si>
  <si>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</si>
  <si>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</si>
  <si>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</si>
  <si>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</si>
  <si>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</si>
  <si>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</si>
  <si>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</si>
  <si>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</si>
  <si>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</si>
  <si>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</si>
  <si>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</si>
  <si>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</si>
  <si>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</si>
  <si>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</si>
  <si>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</si>
  <si>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</si>
  <si>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</si>
  <si>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</si>
  <si>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</si>
  <si>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</si>
  <si>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</si>
  <si>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</si>
  <si>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</si>
  <si>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</si>
  <si>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</si>
  <si>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</si>
  <si>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</si>
  <si>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</si>
  <si>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</si>
  <si>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</si>
  <si>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</si>
  <si>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</si>
  <si>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</si>
  <si>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</si>
  <si>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</si>
  <si>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</si>
  <si>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</si>
  <si>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</si>
  <si>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</si>
  <si>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</si>
  <si>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</si>
  <si>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</si>
  <si>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</si>
  <si>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</si>
  <si>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</si>
  <si>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</si>
  <si>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</si>
  <si>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</si>
  <si>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</si>
  <si>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</si>
  <si>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</si>
  <si>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</si>
  <si>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</si>
  <si>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</si>
  <si>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</si>
  <si>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</si>
  <si>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</si>
  <si>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</si>
  <si>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</si>
  <si>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</si>
  <si>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</si>
  <si>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</si>
  <si>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</si>
  <si>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</si>
  <si>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</si>
  <si>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</si>
  <si>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</si>
  <si>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</si>
  <si>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</si>
  <si>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</si>
  <si>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</si>
  <si>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</si>
  <si>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</si>
  <si>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</si>
  <si>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</si>
  <si>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</si>
  <si>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</si>
  <si>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</si>
  <si>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</si>
  <si>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</si>
  <si>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</si>
  <si>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</si>
  <si>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</si>
  <si>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</si>
  <si>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</si>
  <si>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</si>
  <si>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</si>
  <si>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</si>
  <si>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</si>
  <si>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</si>
  <si>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</si>
  <si>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</si>
  <si>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</si>
  <si>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</si>
  <si>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</si>
  <si>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</si>
  <si>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</si>
  <si>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</si>
  <si>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</si>
  <si>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</si>
  <si>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</si>
  <si>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</si>
  <si>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</si>
  <si>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</si>
  <si>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</si>
  <si>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</si>
  <si>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</si>
  <si>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</si>
  <si>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</si>
  <si>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</si>
  <si>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</si>
  <si>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</si>
  <si>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</si>
  <si>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</si>
  <si>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</si>
  <si>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</si>
  <si>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</si>
  <si>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</si>
  <si>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</si>
  <si>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</si>
  <si>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</si>
  <si>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</si>
  <si>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</si>
  <si>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</si>
  <si>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</si>
  <si>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</si>
  <si>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</si>
  <si>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</si>
  <si>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</si>
  <si>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</si>
  <si>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</si>
  <si>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</si>
  <si>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</si>
  <si>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</si>
  <si>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</si>
  <si>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</si>
  <si>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</si>
  <si>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</si>
  <si>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</si>
  <si>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</si>
  <si>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</si>
  <si>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</si>
  <si>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</si>
  <si>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</si>
  <si>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</si>
  <si>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</si>
  <si>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</si>
  <si>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</si>
  <si>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</si>
  <si>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</si>
  <si>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</si>
  <si>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</si>
  <si>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</si>
  <si>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</si>
  <si>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</si>
  <si>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</si>
  <si>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</si>
  <si>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</si>
  <si>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</si>
  <si>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</si>
  <si>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</si>
  <si>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</si>
  <si>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</si>
  <si>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</si>
  <si>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</si>
  <si>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</si>
  <si>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</si>
  <si>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</si>
  <si>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</si>
  <si>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</si>
  <si>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</si>
  <si>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</si>
  <si>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</si>
  <si>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</si>
  <si>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</si>
  <si>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</si>
  <si>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</si>
  <si>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</si>
  <si>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</si>
  <si>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</si>
  <si>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</si>
  <si>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</si>
  <si>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</si>
  <si>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</si>
  <si>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</si>
  <si>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</si>
  <si>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</si>
  <si>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</si>
  <si>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</si>
  <si>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</si>
  <si>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</si>
  <si>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</si>
  <si>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</si>
  <si>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</si>
  <si>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</si>
  <si>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</si>
  <si>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</si>
  <si>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</si>
  <si>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</si>
  <si>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</si>
  <si>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</si>
  <si>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</si>
  <si>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</si>
  <si>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</si>
  <si>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</si>
  <si>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</si>
  <si>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</si>
  <si>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</si>
  <si>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</si>
  <si>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</si>
  <si>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</si>
  <si>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</si>
  <si>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</si>
  <si>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</si>
  <si>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</si>
  <si>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</si>
  <si>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</si>
  <si>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</si>
  <si>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</si>
  <si>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</si>
  <si>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</si>
  <si>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</si>
  <si>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</si>
  <si>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</si>
  <si>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</si>
  <si>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</si>
  <si>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</si>
  <si>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</si>
  <si>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</si>
  <si>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</si>
  <si>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</si>
  <si>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</si>
  <si>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</si>
  <si>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</si>
  <si>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</si>
  <si>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</si>
  <si>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</si>
  <si>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</si>
  <si>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</si>
  <si>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</si>
  <si>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</si>
  <si>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</si>
  <si>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</si>
  <si>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</si>
  <si>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</si>
  <si>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</si>
  <si>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</si>
  <si>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</si>
  <si>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</si>
  <si>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</si>
  <si>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</si>
  <si>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</si>
  <si>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</si>
  <si>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</si>
  <si>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</si>
  <si>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</si>
  <si>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</si>
  <si>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</si>
  <si>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</si>
  <si>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</si>
  <si>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</si>
  <si>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</si>
  <si>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</si>
  <si>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</si>
  <si>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</si>
  <si>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</si>
  <si>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</si>
  <si>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</si>
  <si>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</si>
  <si>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</si>
  <si>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</si>
  <si>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</si>
  <si>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</si>
  <si>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</si>
  <si>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</si>
  <si>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</si>
  <si>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</si>
  <si>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</si>
  <si>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</si>
  <si>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</si>
  <si>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</si>
  <si>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</si>
  <si>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</si>
  <si>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</si>
  <si>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</si>
  <si>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</si>
  <si>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</si>
  <si>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</si>
  <si>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</si>
  <si>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</si>
  <si>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</si>
  <si>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</si>
  <si>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</si>
  <si>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</si>
  <si>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</si>
  <si>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</si>
  <si>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</si>
  <si>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</si>
  <si>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</si>
  <si>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</si>
  <si>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</si>
  <si>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</si>
  <si>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</si>
  <si>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</si>
  <si>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</si>
  <si>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</si>
  <si>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</si>
  <si>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</si>
  <si>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</si>
  <si>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</si>
  <si>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</si>
  <si>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</si>
  <si>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</si>
  <si>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</si>
  <si>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</si>
  <si>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</si>
  <si>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</si>
  <si>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</si>
  <si>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</si>
  <si>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</si>
  <si>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</si>
  <si>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</si>
  <si>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</si>
  <si>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</si>
  <si>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</si>
  <si>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</si>
  <si>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</si>
  <si>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</si>
  <si>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</si>
  <si>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</si>
  <si>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</si>
  <si>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</si>
  <si>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</si>
  <si>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</si>
  <si>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</si>
  <si>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</si>
  <si>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</si>
  <si>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</si>
  <si>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</si>
  <si>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</si>
  <si>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</si>
  <si>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</si>
  <si>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</si>
  <si>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</si>
  <si>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</si>
  <si>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</si>
  <si>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</si>
  <si>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</si>
  <si>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</si>
  <si>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</si>
  <si>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</si>
  <si>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</si>
  <si>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</si>
  <si>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</si>
  <si>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</si>
  <si>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</si>
  <si>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</si>
  <si>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</si>
  <si>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</si>
  <si>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</si>
  <si>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</si>
  <si>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</si>
  <si>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</si>
  <si>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</si>
  <si>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</si>
  <si>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</si>
  <si>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</si>
  <si>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</si>
  <si>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</si>
  <si>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</si>
  <si>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</si>
  <si>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</si>
  <si>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</si>
  <si>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</si>
  <si>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</si>
  <si>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</si>
  <si>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</si>
  <si>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</si>
  <si>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</si>
  <si>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</si>
  <si>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</si>
  <si>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</si>
  <si>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</si>
  <si>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</si>
  <si>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</si>
  <si>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</si>
  <si>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</si>
  <si>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</si>
  <si>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</si>
  <si>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</si>
  <si>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</si>
  <si>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</si>
  <si>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</si>
  <si>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</si>
  <si>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</si>
  <si>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</si>
  <si>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</si>
  <si>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</si>
  <si>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</si>
  <si>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</si>
  <si>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</si>
  <si>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</si>
  <si>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</si>
  <si>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</si>
  <si>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</si>
  <si>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</si>
  <si>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</si>
  <si>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</si>
  <si>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</si>
  <si>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</si>
  <si>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</si>
  <si>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</si>
  <si>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</si>
  <si>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</si>
  <si>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</si>
  <si>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</si>
  <si>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</si>
  <si>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</si>
  <si>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</si>
  <si>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</si>
  <si>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</si>
  <si>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</si>
  <si>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</si>
  <si>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</si>
  <si>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</si>
  <si>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</si>
  <si>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</si>
  <si>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</si>
  <si>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</si>
  <si>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</si>
  <si>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</si>
  <si>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</si>
  <si>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</si>
  <si>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</si>
  <si>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</si>
  <si>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</si>
  <si>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</si>
  <si>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</si>
  <si>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</si>
  <si>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</si>
  <si>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</si>
  <si>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</si>
  <si>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</si>
  <si>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</si>
  <si>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</si>
  <si>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</si>
  <si>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</si>
  <si>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</si>
  <si>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</si>
  <si>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</si>
  <si>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</si>
  <si>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</si>
  <si>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</si>
  <si>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</si>
  <si>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</si>
  <si>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</si>
  <si>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</si>
  <si>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</si>
  <si>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</si>
  <si>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</si>
  <si>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</si>
  <si>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</si>
  <si>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</si>
  <si>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</si>
  <si>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</si>
  <si>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</si>
  <si>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</si>
  <si>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</si>
  <si>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</si>
  <si>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</si>
  <si>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</si>
  <si>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</si>
  <si>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</si>
  <si>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</si>
  <si>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</si>
  <si>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</si>
  <si>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</si>
  <si>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</si>
  <si>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</si>
  <si>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</si>
  <si>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</si>
  <si>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</si>
  <si>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</si>
  <si>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</si>
  <si>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</si>
  <si>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</si>
  <si>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</si>
  <si>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</si>
  <si>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</si>
  <si>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</si>
  <si>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</si>
  <si>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</si>
  <si>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</si>
  <si>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</si>
  <si>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</si>
  <si>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</si>
  <si>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</si>
  <si>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</si>
  <si>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</si>
  <si>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</si>
  <si>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</si>
  <si>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</si>
  <si>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</si>
  <si>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</si>
  <si>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</si>
  <si>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</si>
  <si>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</si>
  <si>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</si>
  <si>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</si>
  <si>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</si>
  <si>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</si>
  <si>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</si>
  <si>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</si>
  <si>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</si>
  <si>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</si>
  <si>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</si>
  <si>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</si>
  <si>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</si>
  <si>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</si>
  <si>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</si>
  <si>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</si>
  <si>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</si>
  <si>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</si>
  <si>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</si>
  <si>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</si>
  <si>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</si>
  <si>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</si>
  <si>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</si>
  <si>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</si>
  <si>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</si>
  <si>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</si>
  <si>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</si>
  <si>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</si>
  <si>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</si>
  <si>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</si>
  <si>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</si>
  <si>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</si>
  <si>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</si>
  <si>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</si>
  <si>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</si>
  <si>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</si>
  <si>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</si>
  <si>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</si>
  <si>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</si>
  <si>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</si>
  <si>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</si>
  <si>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</si>
  <si>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</si>
  <si>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</si>
  <si>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</si>
  <si>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</si>
  <si>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</si>
  <si>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</si>
  <si>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</si>
  <si>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</si>
  <si>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</si>
  <si>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</si>
  <si>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</si>
  <si>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</si>
  <si>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</si>
  <si>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</si>
  <si>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</si>
  <si>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</si>
  <si>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</si>
  <si>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</si>
  <si>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</si>
  <si>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</si>
  <si>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</si>
  <si>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</si>
  <si>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</si>
  <si>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</si>
  <si>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</si>
  <si>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</si>
  <si>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</si>
  <si>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</si>
  <si>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</si>
  <si>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</si>
  <si>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</si>
  <si>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</si>
  <si>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</si>
  <si>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</si>
  <si>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</si>
  <si>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</si>
  <si>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</si>
  <si>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</si>
  <si>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</si>
  <si>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</si>
  <si>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</si>
  <si>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</si>
  <si>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</si>
  <si>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</si>
  <si>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</si>
  <si>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</si>
  <si>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</si>
  <si>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</si>
  <si>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</si>
  <si>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</si>
  <si>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</si>
  <si>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</si>
  <si>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</si>
  <si>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</si>
  <si>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</si>
  <si>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</si>
  <si>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</si>
  <si>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</si>
  <si>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</si>
  <si>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</si>
  <si>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</si>
  <si>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</si>
  <si>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</si>
  <si>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</si>
  <si>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</si>
  <si>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</si>
  <si>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</si>
  <si>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</si>
  <si>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</si>
  <si>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</si>
  <si>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</si>
  <si>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</si>
  <si>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</si>
  <si>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</si>
  <si>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</si>
  <si>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</si>
  <si>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</si>
  <si>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</si>
  <si>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</si>
  <si>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</si>
  <si>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</si>
  <si>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</si>
  <si>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</si>
  <si>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</si>
  <si>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</si>
  <si>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</si>
  <si>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</si>
  <si>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</si>
  <si>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</si>
  <si>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</si>
  <si>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</si>
  <si>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</si>
  <si>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</si>
  <si>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</si>
  <si>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</si>
  <si>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</si>
  <si>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</si>
  <si>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</si>
  <si>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</si>
  <si>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</si>
  <si>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</si>
  <si>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</si>
  <si>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</si>
  <si>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</si>
  <si>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</si>
  <si>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</si>
  <si>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</si>
  <si>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</si>
  <si>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</si>
  <si>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</si>
  <si>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</si>
  <si>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</si>
  <si>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</si>
  <si>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</si>
  <si>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</si>
  <si>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</si>
  <si>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</si>
  <si>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</si>
  <si>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</si>
  <si>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</si>
  <si>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</si>
  <si>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</si>
  <si>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</si>
  <si>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</si>
  <si>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</si>
  <si>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</si>
  <si>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</si>
  <si>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</si>
  <si>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</si>
  <si>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</si>
  <si>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</si>
  <si>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</si>
  <si>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</si>
  <si>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</si>
  <si>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</si>
  <si>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</si>
  <si>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</si>
  <si>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</si>
  <si>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</si>
  <si>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</si>
  <si>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</si>
  <si>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</si>
  <si>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</si>
  <si>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</si>
  <si>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</si>
  <si>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</si>
  <si>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</si>
  <si>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</si>
  <si>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</si>
  <si>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</si>
  <si>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</si>
  <si>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</si>
  <si>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</si>
  <si>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</si>
  <si>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</si>
  <si>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</si>
  <si>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</si>
  <si>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</si>
  <si>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</si>
  <si>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</si>
  <si>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</si>
  <si>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</si>
  <si>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</si>
  <si>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</si>
  <si>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</si>
  <si>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</si>
  <si>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</si>
  <si>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</si>
  <si>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</si>
  <si>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</si>
  <si>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</si>
  <si>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</si>
  <si>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</si>
  <si>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</si>
  <si>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</si>
  <si>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</si>
  <si>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</si>
  <si>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</si>
  <si>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</si>
  <si>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</si>
  <si>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</si>
  <si>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</si>
  <si>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</si>
  <si>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</si>
  <si>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</si>
  <si>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</si>
  <si>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</si>
  <si>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</si>
  <si>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</si>
  <si>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</si>
  <si>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</si>
  <si>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</si>
  <si>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</si>
  <si>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</si>
  <si>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</si>
  <si>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</si>
  <si>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</si>
  <si>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</si>
  <si>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</si>
  <si>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</si>
  <si>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</si>
  <si>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</si>
  <si>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</si>
  <si>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</si>
  <si>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</si>
  <si>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</si>
  <si>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</si>
  <si>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</si>
  <si>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</si>
  <si>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</si>
  <si>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</si>
  <si>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</si>
  <si>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</si>
  <si>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</si>
  <si>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</si>
  <si>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</si>
  <si>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</si>
  <si>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</si>
  <si>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</si>
  <si>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</si>
  <si>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</si>
  <si>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</si>
  <si>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</si>
  <si>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</si>
  <si>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</si>
  <si>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</si>
  <si>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</si>
  <si>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</si>
  <si>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</si>
  <si>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</si>
  <si>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</si>
  <si>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</si>
  <si>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</si>
  <si>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</si>
  <si>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</si>
  <si>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</si>
  <si>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</si>
  <si>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</si>
  <si>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</si>
  <si>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</si>
  <si>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</si>
  <si>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</si>
  <si>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</si>
  <si>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</si>
  <si>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</si>
  <si>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</si>
  <si>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</si>
  <si>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</si>
  <si>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</si>
  <si>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</si>
  <si>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</si>
  <si>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</si>
  <si>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</si>
  <si>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</si>
  <si>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</si>
  <si>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</si>
  <si>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</si>
  <si>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</si>
  <si>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</si>
  <si>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</si>
  <si>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</si>
  <si>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</si>
  <si>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</si>
  <si>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</si>
  <si>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</si>
  <si>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</si>
  <si>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</si>
  <si>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</si>
  <si>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</si>
  <si>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</si>
  <si>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</si>
  <si>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</si>
  <si>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</si>
  <si>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</si>
  <si>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</si>
  <si>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</si>
  <si>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</si>
  <si>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</si>
  <si>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</si>
  <si>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</si>
  <si>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</si>
  <si>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</si>
  <si>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</si>
  <si>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</si>
  <si>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</si>
  <si>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</si>
  <si>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</si>
  <si>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</si>
  <si>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</si>
  <si>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</si>
  <si>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</si>
  <si>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</si>
  <si>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</si>
  <si>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</si>
  <si>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</si>
  <si>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</si>
  <si>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</si>
  <si>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</si>
  <si>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</si>
  <si>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</si>
  <si>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</si>
  <si>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</si>
  <si>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</si>
  <si>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</si>
  <si>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</si>
  <si>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</si>
  <si>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</si>
  <si>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</si>
  <si>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</si>
  <si>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</si>
  <si>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</si>
  <si>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</si>
  <si>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</si>
  <si>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</si>
  <si>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</si>
  <si>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</si>
  <si>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</si>
  <si>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</si>
  <si>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</si>
  <si>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</si>
  <si>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</si>
  <si>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</si>
  <si>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</si>
  <si>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</si>
  <si>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</si>
  <si>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</si>
  <si>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</si>
  <si>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</si>
  <si>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</si>
  <si>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</si>
  <si>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</si>
  <si>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</si>
  <si>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</si>
  <si>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</si>
  <si>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</si>
  <si>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</si>
  <si>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</si>
  <si>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</si>
  <si>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</si>
  <si>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</si>
  <si>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</si>
  <si>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</si>
  <si>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</si>
  <si>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</si>
  <si>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</si>
  <si>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</si>
  <si>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</si>
  <si>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</si>
  <si>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</si>
  <si>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</si>
  <si>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</si>
  <si>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</si>
  <si>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</si>
  <si>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</si>
  <si>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</si>
  <si>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</si>
  <si>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</si>
  <si>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</si>
  <si>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</si>
  <si>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</si>
  <si>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</si>
  <si>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</si>
  <si>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</si>
  <si>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</si>
  <si>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</si>
  <si>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</si>
  <si>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</si>
  <si>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</si>
  <si>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</si>
  <si>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</si>
  <si>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</si>
  <si>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</si>
  <si>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</si>
  <si>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</si>
  <si>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</si>
  <si>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</si>
  <si>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</si>
  <si>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</si>
  <si>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</si>
  <si>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</si>
  <si>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</si>
  <si>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</si>
  <si>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</si>
  <si>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</si>
  <si>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</si>
  <si>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</si>
  <si>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</si>
  <si>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</si>
  <si>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</si>
  <si>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</si>
  <si>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</si>
  <si>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</si>
  <si>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</si>
  <si>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</si>
  <si>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</si>
  <si>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</si>
  <si>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</si>
  <si>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</si>
  <si>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</si>
  <si>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</si>
  <si>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</si>
  <si>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</si>
  <si>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</si>
  <si>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</si>
  <si>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</si>
  <si>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</si>
  <si>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</si>
  <si>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</si>
  <si>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</si>
  <si>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</si>
  <si>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</si>
  <si>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</si>
  <si>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</si>
  <si>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</si>
  <si>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</si>
  <si>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</si>
  <si>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</si>
  <si>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</si>
  <si>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</si>
  <si>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</si>
  <si>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</si>
  <si>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</si>
  <si>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</si>
  <si>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</si>
  <si>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</si>
  <si>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</si>
  <si>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</si>
  <si>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</si>
  <si>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</si>
  <si>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</si>
  <si>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</si>
  <si>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</si>
  <si>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</si>
  <si>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</si>
  <si>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</si>
  <si>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</si>
  <si>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</si>
  <si>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</si>
  <si>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</si>
  <si>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</si>
  <si>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</si>
  <si>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</si>
  <si>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</si>
  <si>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</si>
  <si>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</si>
  <si>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</si>
  <si>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</si>
  <si>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</si>
  <si>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</si>
  <si>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</si>
  <si>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</si>
  <si>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</si>
  <si>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</si>
  <si>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</si>
  <si>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</si>
  <si>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</si>
  <si>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</si>
  <si>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</si>
  <si>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</si>
  <si>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</si>
  <si>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</si>
  <si>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</si>
  <si>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</si>
  <si>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</si>
  <si>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</si>
  <si>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</si>
  <si>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</si>
  <si>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</si>
  <si>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</si>
  <si>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</si>
  <si>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</si>
  <si>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</si>
  <si>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</si>
  <si>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</si>
  <si>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</si>
  <si>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</si>
  <si>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</si>
  <si>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</si>
  <si>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</si>
  <si>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</si>
  <si>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</si>
  <si>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</si>
  <si>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</si>
  <si>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</si>
  <si>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</si>
  <si>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</si>
  <si>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</si>
  <si>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</si>
  <si>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</si>
  <si>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</si>
  <si>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</si>
  <si>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</si>
  <si>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</si>
  <si>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</si>
  <si>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</si>
  <si>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</si>
  <si>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</si>
  <si>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</si>
  <si>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</si>
  <si>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</si>
  <si>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</si>
  <si>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</si>
  <si>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</si>
  <si>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</si>
  <si>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</si>
  <si>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</si>
  <si>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</si>
  <si>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</si>
  <si>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</si>
  <si>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</si>
  <si>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</si>
  <si>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</si>
  <si>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</si>
  <si>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</si>
  <si>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</si>
  <si>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</si>
  <si>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</si>
  <si>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</si>
  <si>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</si>
  <si>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</si>
  <si>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</si>
  <si>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</si>
  <si>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</si>
  <si>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</si>
  <si>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</si>
  <si>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</si>
  <si>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</si>
  <si>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</si>
  <si>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</si>
  <si>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</si>
  <si>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</si>
  <si>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</si>
  <si>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</si>
  <si>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</si>
  <si>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</si>
  <si>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</si>
  <si>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</si>
  <si>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</si>
  <si>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</si>
  <si>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</si>
  <si>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</si>
  <si>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</si>
  <si>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</si>
  <si>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</si>
  <si>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</si>
  <si>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</si>
  <si>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</si>
  <si>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</si>
  <si>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</si>
  <si>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</si>
  <si>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</si>
  <si>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</si>
  <si>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</si>
  <si>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</si>
  <si>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</si>
  <si>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</si>
  <si>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</si>
  <si>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</si>
  <si>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</si>
  <si>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</si>
  <si>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</si>
  <si>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</si>
  <si>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</si>
  <si>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</si>
  <si>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</si>
  <si>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</si>
  <si>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</si>
  <si>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</si>
  <si>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</si>
  <si>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</si>
  <si>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</si>
  <si>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</si>
  <si>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</si>
  <si>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</si>
  <si>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</si>
  <si>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</si>
  <si>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</si>
  <si>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</si>
  <si>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</si>
  <si>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</si>
  <si>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</si>
  <si>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</si>
  <si>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</si>
  <si>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</si>
  <si>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</si>
  <si>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</si>
  <si>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</si>
  <si>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</si>
  <si>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</si>
  <si>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</si>
  <si>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</si>
  <si>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</si>
  <si>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</si>
  <si>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</si>
  <si>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</si>
  <si>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</si>
  <si>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</si>
  <si>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</si>
  <si>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</si>
  <si>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</si>
  <si>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</si>
  <si>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</si>
  <si>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</si>
  <si>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</si>
  <si>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</si>
  <si>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</si>
  <si>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</si>
  <si>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</si>
  <si>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</si>
  <si>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</si>
  <si>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</si>
  <si>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</si>
  <si>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</si>
  <si>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</si>
  <si>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</si>
  <si>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</si>
  <si>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</si>
  <si>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</si>
  <si>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</si>
  <si>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</si>
  <si>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</si>
  <si>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</si>
  <si>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</si>
  <si>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</si>
  <si>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</si>
  <si>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</si>
  <si>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</si>
  <si>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</si>
  <si>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</si>
  <si>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</si>
  <si>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</si>
  <si>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</si>
  <si>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</si>
  <si>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</si>
  <si>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</si>
  <si>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</si>
  <si>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</si>
  <si>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</si>
  <si>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</si>
  <si>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</si>
  <si>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</si>
  <si>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</si>
  <si>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</si>
  <si>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</si>
  <si>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</si>
  <si>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</si>
  <si>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</si>
  <si>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</si>
  <si>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</si>
  <si>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</si>
  <si>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</si>
  <si>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</si>
  <si>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</si>
  <si>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</si>
  <si>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</si>
  <si>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</si>
  <si>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</si>
  <si>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</si>
  <si>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</si>
  <si>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</si>
  <si>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</si>
  <si>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</si>
  <si>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</si>
  <si>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</si>
  <si>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</si>
  <si>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</si>
  <si>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</si>
  <si>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</si>
  <si>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</si>
  <si>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</si>
  <si>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</si>
  <si>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</si>
  <si>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</si>
  <si>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</si>
  <si>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</si>
  <si>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</si>
  <si>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</si>
  <si>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</si>
  <si>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</si>
  <si>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</si>
  <si>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</si>
  <si>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</si>
  <si>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</si>
  <si>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</si>
  <si>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</si>
  <si>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</si>
  <si>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</si>
  <si>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</si>
  <si>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</si>
  <si>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</si>
  <si>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</si>
  <si>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</si>
  <si>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</si>
  <si>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</si>
  <si>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</si>
  <si>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</si>
  <si>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</si>
  <si>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</si>
  <si>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</si>
  <si>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</si>
  <si>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</si>
  <si>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</si>
  <si>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</si>
  <si>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</si>
  <si>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</si>
  <si>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</si>
  <si>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</si>
  <si>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</si>
  <si>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</si>
  <si>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</si>
  <si>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</si>
  <si>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</si>
  <si>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</si>
  <si>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</si>
  <si>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</si>
  <si>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</si>
  <si>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</si>
  <si>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</si>
  <si>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</si>
  <si>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</si>
  <si>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</si>
  <si>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</si>
  <si>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</si>
  <si>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</si>
  <si>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</si>
  <si>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</si>
  <si>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</si>
  <si>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</si>
  <si>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</si>
  <si>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</si>
  <si>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</si>
  <si>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</si>
  <si>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</si>
  <si>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</si>
  <si>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</si>
  <si>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</si>
  <si>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</si>
  <si>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</si>
  <si>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</si>
  <si>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</si>
  <si>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</si>
  <si>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</si>
  <si>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</si>
  <si>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</si>
  <si>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</si>
  <si>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</si>
  <si>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</si>
  <si>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</si>
  <si>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</si>
  <si>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</si>
  <si>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</si>
  <si>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</si>
  <si>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</si>
  <si>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</si>
  <si>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</si>
  <si>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</si>
  <si>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</si>
  <si>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</si>
  <si>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</si>
  <si>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</si>
  <si>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</si>
  <si>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</si>
  <si>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</si>
  <si>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</si>
  <si>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</si>
  <si>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</si>
  <si>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</si>
  <si>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</si>
  <si>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</si>
  <si>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</si>
  <si>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</si>
  <si>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</si>
  <si>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</si>
  <si>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</si>
  <si>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</si>
  <si>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</si>
  <si>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</si>
  <si>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</si>
  <si>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</si>
  <si>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</si>
  <si>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</si>
  <si>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</si>
  <si>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</si>
  <si>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</si>
  <si>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</si>
  <si>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</si>
  <si>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</si>
  <si>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</si>
  <si>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</si>
  <si>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</si>
  <si>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</si>
  <si>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</si>
  <si>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</si>
  <si>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</si>
  <si>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</si>
  <si>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</si>
  <si>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</si>
  <si>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</si>
  <si>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</si>
  <si>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</si>
  <si>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</si>
  <si>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</si>
  <si>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</si>
  <si>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</si>
  <si>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</si>
  <si>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</si>
  <si>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</si>
  <si>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</si>
  <si>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</si>
  <si>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</si>
  <si>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</si>
  <si>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</si>
  <si>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</si>
  <si>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</si>
  <si>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</si>
  <si>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</si>
  <si>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</si>
  <si>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</si>
  <si>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</si>
  <si>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</si>
  <si>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</si>
  <si>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</si>
  <si>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</si>
  <si>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</si>
  <si>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</si>
  <si>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</si>
  <si>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</si>
  <si>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</si>
  <si>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</si>
  <si>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</si>
  <si>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</si>
  <si>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</si>
  <si>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</si>
  <si>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</si>
  <si>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</si>
  <si>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</si>
  <si>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</si>
  <si>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</si>
  <si>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</si>
  <si>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</si>
  <si>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</si>
  <si>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</si>
  <si>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</si>
  <si>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</si>
  <si>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</si>
  <si>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</si>
  <si>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</si>
  <si>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</si>
  <si>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</si>
  <si>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</si>
  <si>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</si>
  <si>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</si>
  <si>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</si>
  <si>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</si>
  <si>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</si>
  <si>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</si>
  <si>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</si>
  <si>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</si>
  <si>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</si>
  <si>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</si>
  <si>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</si>
  <si>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</si>
  <si>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</si>
  <si>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</si>
  <si>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</si>
  <si>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</si>
  <si>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</si>
  <si>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</si>
  <si>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</si>
  <si>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</si>
  <si>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</si>
  <si>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</si>
  <si>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</si>
  <si>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</si>
  <si>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</si>
  <si>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</si>
  <si>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</si>
  <si>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</si>
  <si>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</si>
  <si>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</si>
  <si>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</si>
  <si>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</si>
  <si>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</si>
  <si>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</si>
  <si>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</si>
  <si>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</si>
  <si>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</si>
  <si>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</si>
  <si>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</si>
  <si>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</si>
  <si>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</si>
  <si>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</si>
  <si>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</si>
  <si>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</si>
  <si>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</si>
  <si>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</si>
  <si>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</si>
  <si>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</si>
  <si>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</si>
  <si>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</si>
  <si>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</si>
  <si>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</si>
  <si>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</si>
  <si>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</si>
  <si>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</si>
  <si>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</si>
  <si>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</si>
  <si>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</si>
  <si>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</si>
  <si>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</si>
  <si>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</si>
  <si>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</si>
  <si>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</si>
  <si>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</si>
  <si>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</si>
  <si>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</si>
  <si>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</si>
  <si>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</si>
  <si>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</si>
  <si>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</si>
  <si>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</si>
  <si>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</si>
  <si>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</si>
  <si>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</si>
  <si>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</si>
  <si>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</si>
  <si>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</si>
  <si>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</si>
  <si>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</si>
  <si>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</si>
  <si>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</si>
  <si>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</si>
  <si>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</si>
  <si>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</si>
  <si>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</si>
  <si>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</si>
  <si>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</si>
  <si>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</si>
  <si>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</si>
  <si>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</si>
  <si>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</si>
  <si>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</si>
  <si>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</si>
  <si>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</si>
  <si>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</si>
  <si>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</si>
  <si>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</si>
  <si>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</si>
  <si>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</si>
  <si>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</si>
  <si>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</si>
  <si>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</si>
  <si>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</si>
  <si>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</si>
  <si>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</si>
  <si>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</si>
  <si>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</si>
  <si>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</si>
  <si>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</si>
  <si>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</si>
  <si>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</si>
  <si>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</si>
  <si>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</si>
  <si>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</si>
  <si>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</si>
  <si>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</si>
  <si>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</si>
  <si>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</si>
  <si>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</si>
  <si>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</si>
  <si>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</si>
  <si>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</si>
  <si>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</si>
  <si>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</si>
  <si>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</si>
  <si>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</si>
  <si>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</si>
  <si>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</si>
  <si>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</si>
  <si>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</si>
  <si>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</si>
  <si>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</si>
  <si>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</si>
  <si>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</si>
  <si>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</si>
  <si>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</si>
  <si>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</si>
  <si>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</si>
  <si>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</si>
  <si>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</si>
  <si>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</si>
  <si>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</si>
  <si>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</si>
  <si>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</si>
  <si>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</si>
  <si>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</si>
  <si>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</si>
  <si>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</si>
  <si>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</si>
  <si>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</si>
  <si>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</si>
  <si>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</si>
  <si>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</si>
  <si>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</si>
  <si>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</si>
  <si>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</si>
  <si>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</si>
  <si>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</si>
  <si>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</si>
  <si>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</si>
  <si>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</si>
  <si>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</si>
  <si>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</si>
  <si>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</si>
  <si>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</si>
  <si>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</si>
  <si>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</si>
  <si>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</si>
  <si>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</si>
  <si>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</si>
  <si>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</si>
  <si>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</si>
  <si>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</si>
  <si>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</si>
  <si>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</si>
  <si>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</si>
  <si>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</si>
  <si>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</si>
  <si>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</si>
  <si>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</si>
  <si>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</si>
  <si>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</si>
  <si>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</si>
  <si>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</si>
  <si>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</si>
  <si>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</si>
  <si>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</si>
  <si>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</si>
  <si>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</si>
  <si>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</si>
  <si>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</si>
  <si>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</si>
  <si>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</si>
  <si>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</si>
  <si>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</si>
  <si>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</si>
  <si>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</si>
  <si>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</si>
  <si>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</si>
  <si>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</si>
  <si>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</si>
  <si>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</si>
  <si>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</si>
  <si>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</si>
  <si>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</si>
  <si>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</si>
  <si>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</si>
  <si>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</si>
  <si>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</si>
  <si>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</si>
  <si>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</si>
  <si>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</si>
  <si>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</si>
  <si>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</si>
  <si>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</si>
  <si>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</si>
  <si>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</si>
  <si>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</si>
  <si>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</si>
  <si>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</si>
  <si>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</si>
  <si>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</si>
  <si>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</si>
  <si>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</si>
  <si>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</si>
  <si>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</si>
  <si>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</si>
  <si>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</si>
  <si>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</si>
  <si>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</si>
  <si>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</si>
  <si>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</si>
  <si>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</si>
  <si>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</si>
  <si>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</si>
  <si>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</si>
  <si>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</si>
  <si>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</si>
  <si>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</si>
  <si>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</si>
  <si>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</si>
  <si>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</si>
  <si>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</si>
  <si>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</si>
  <si>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</si>
  <si>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</si>
  <si>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</si>
  <si>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</si>
  <si>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</si>
  <si>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</si>
  <si>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</si>
  <si>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</si>
  <si>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</si>
  <si>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</si>
  <si>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</si>
  <si>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</si>
  <si>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</si>
  <si>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</si>
  <si>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</si>
  <si>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</si>
  <si>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</si>
  <si>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</si>
  <si>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</si>
  <si>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</si>
  <si>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</si>
  <si>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</si>
  <si>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</si>
  <si>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</si>
  <si>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</si>
  <si>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</si>
  <si>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</si>
  <si>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</si>
  <si>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</si>
  <si>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</si>
  <si>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</si>
  <si>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</si>
  <si>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</si>
  <si>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</si>
  <si>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</si>
  <si>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</si>
  <si>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</si>
  <si>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</si>
  <si>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</si>
  <si>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</si>
  <si>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</si>
  <si>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</si>
  <si>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</si>
  <si>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</si>
  <si>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</si>
  <si>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</si>
  <si>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</si>
  <si>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</si>
  <si>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</si>
  <si>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</si>
  <si>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</si>
  <si>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</si>
  <si>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</si>
  <si>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</si>
  <si>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</si>
  <si>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</si>
  <si>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</si>
  <si>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</si>
  <si>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</si>
  <si>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</si>
  <si>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</si>
  <si>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</si>
  <si>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</si>
  <si>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</si>
  <si>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</si>
  <si>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</si>
  <si>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</si>
  <si>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</si>
  <si>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</si>
  <si>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</si>
  <si>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</si>
  <si>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</si>
  <si>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</si>
  <si>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</si>
  <si>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</si>
  <si>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</si>
  <si>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</si>
  <si>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</si>
  <si>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</si>
  <si>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</si>
  <si>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</si>
  <si>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</si>
  <si>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</si>
  <si>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</si>
  <si>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</si>
  <si>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</si>
  <si>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</si>
  <si>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</si>
  <si>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</si>
  <si>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</si>
  <si>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</si>
  <si>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</si>
  <si>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</si>
  <si>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</si>
  <si>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</si>
  <si>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</si>
  <si>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</si>
  <si>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</si>
  <si>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</si>
  <si>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</si>
  <si>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</si>
  <si>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</si>
  <si>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</si>
  <si>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</si>
  <si>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</si>
  <si>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</si>
  <si>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</si>
  <si>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</si>
  <si>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</si>
  <si>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</si>
  <si>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</si>
  <si>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</si>
  <si>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</si>
  <si>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</si>
  <si>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</si>
  <si>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</si>
  <si>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</si>
  <si>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</si>
  <si>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</si>
  <si>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</si>
  <si>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</si>
  <si>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</si>
  <si>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</si>
  <si>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</si>
  <si>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</si>
  <si>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</si>
  <si>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</si>
  <si>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</si>
  <si>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</si>
  <si>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</si>
  <si>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</si>
  <si>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</si>
  <si>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</si>
  <si>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</si>
  <si>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</si>
  <si>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</si>
  <si>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</si>
  <si>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</si>
  <si>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</si>
  <si>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</si>
  <si>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</si>
  <si>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</si>
  <si>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</si>
  <si>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</si>
  <si>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</si>
  <si>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</si>
  <si>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</si>
  <si>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</si>
  <si>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</si>
  <si>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</si>
  <si>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</si>
  <si>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</si>
  <si>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</si>
  <si>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</si>
  <si>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</si>
  <si>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</si>
  <si>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</si>
  <si>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</si>
  <si>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</si>
  <si>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</si>
  <si>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</si>
  <si>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</si>
  <si>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</si>
  <si>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</si>
  <si>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</si>
  <si>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</si>
  <si>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</si>
  <si>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</si>
  <si>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</si>
  <si>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</si>
  <si>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</si>
  <si>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</si>
  <si>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</si>
  <si>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</si>
  <si>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</si>
  <si>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</si>
  <si>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</si>
  <si>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</si>
  <si>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</si>
  <si>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</si>
  <si>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</si>
  <si>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</si>
  <si>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</si>
  <si>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</si>
  <si>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</si>
  <si>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</si>
  <si>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</si>
  <si>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</si>
  <si>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</si>
  <si>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</si>
  <si>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</si>
  <si>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</si>
  <si>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</si>
  <si>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</si>
  <si>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</si>
  <si>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</si>
  <si>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</si>
  <si>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</si>
  <si>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</si>
  <si>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</si>
  <si>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</si>
  <si>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</si>
  <si>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</si>
  <si>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</si>
  <si>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</si>
  <si>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</si>
  <si>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</si>
  <si>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</si>
  <si>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</si>
  <si>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</si>
  <si>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</si>
  <si>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</si>
  <si>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</si>
  <si>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</si>
  <si>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</si>
  <si>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</si>
  <si>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</si>
  <si>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</si>
  <si>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</si>
  <si>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</si>
  <si>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</si>
  <si>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</si>
  <si>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</si>
  <si>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</si>
  <si>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</si>
  <si>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</si>
  <si>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</si>
  <si>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</si>
  <si>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</si>
  <si>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</si>
  <si>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</si>
  <si>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</si>
  <si>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</si>
  <si>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</si>
  <si>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</si>
  <si>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</si>
  <si>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</si>
  <si>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</si>
  <si>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</si>
  <si>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</si>
  <si>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</si>
  <si>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</si>
  <si>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</si>
  <si>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</si>
  <si>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</si>
  <si>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</si>
  <si>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</si>
  <si>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</si>
  <si>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</si>
  <si>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</si>
  <si>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</si>
  <si>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</si>
  <si>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</si>
  <si>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</si>
  <si>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</si>
  <si>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</si>
  <si>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</si>
  <si>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</si>
  <si>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</si>
  <si>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</si>
  <si>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</si>
  <si>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</si>
  <si>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</si>
  <si>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</si>
  <si>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</si>
  <si>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</si>
  <si>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</si>
  <si>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</si>
  <si>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</si>
  <si>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</si>
  <si>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</si>
  <si>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</si>
  <si>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</si>
  <si>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</si>
  <si>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</si>
  <si>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</si>
  <si>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</si>
  <si>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</si>
  <si>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</si>
  <si>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</si>
  <si>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</si>
  <si>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</si>
  <si>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</si>
  <si>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</si>
  <si>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</si>
  <si>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</si>
  <si>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</si>
  <si>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</si>
  <si>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</si>
  <si>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</si>
  <si>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</si>
  <si>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</si>
  <si>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</si>
  <si>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</si>
  <si>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</si>
  <si>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</si>
  <si>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</si>
  <si>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</si>
  <si>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</si>
  <si>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</si>
  <si>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</si>
  <si>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</si>
  <si>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</si>
  <si>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</si>
  <si>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</si>
  <si>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</si>
  <si>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</si>
  <si>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</si>
  <si>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</si>
  <si>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</si>
  <si>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</si>
  <si>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</si>
  <si>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</si>
  <si>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</si>
  <si>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</si>
  <si>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</si>
  <si>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</si>
  <si>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</si>
  <si>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</si>
  <si>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</si>
  <si>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</si>
  <si>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</si>
  <si>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</si>
  <si>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</si>
  <si>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</si>
  <si>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</si>
  <si>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</si>
  <si>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</si>
  <si>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</si>
  <si>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</si>
  <si>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</si>
  <si>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</si>
  <si>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</si>
  <si>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</si>
  <si>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</si>
  <si>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</si>
  <si>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</si>
  <si>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</si>
  <si>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</si>
  <si>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</si>
  <si>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</si>
  <si>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</si>
  <si>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</si>
  <si>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</si>
  <si>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</si>
  <si>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</si>
  <si>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</si>
  <si>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</si>
  <si>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</si>
  <si>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</si>
  <si>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</si>
  <si>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</si>
  <si>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</si>
  <si>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</si>
  <si>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</si>
  <si>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</si>
  <si>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</si>
  <si>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</si>
  <si>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</si>
  <si>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</si>
  <si>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</si>
  <si>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</si>
  <si>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</si>
  <si>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</si>
  <si>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</si>
  <si>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</si>
  <si>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</si>
  <si>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</si>
  <si>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</si>
  <si>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</si>
  <si>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</si>
  <si>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</si>
  <si>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</si>
  <si>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</si>
  <si>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</si>
  <si>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</si>
  <si>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</si>
  <si>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</si>
  <si>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</si>
  <si>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</si>
  <si>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</si>
  <si>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</si>
  <si>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</si>
  <si>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</si>
  <si>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</si>
  <si>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</si>
  <si>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</si>
  <si>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</si>
  <si>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</si>
  <si>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</si>
  <si>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</si>
  <si>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</si>
  <si>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</si>
  <si>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</si>
  <si>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</si>
  <si>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</si>
  <si>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</si>
  <si>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</si>
  <si>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</si>
  <si>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</si>
  <si>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</si>
  <si>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</si>
  <si>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</si>
  <si>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</si>
  <si>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</si>
  <si>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</si>
  <si>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</si>
  <si>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</si>
  <si>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</si>
  <si>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</si>
  <si>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</si>
  <si>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</si>
  <si>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</si>
  <si>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</si>
  <si>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</si>
  <si>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</si>
  <si>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</si>
  <si>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</si>
  <si>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</si>
  <si>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</si>
  <si>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</si>
  <si>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</si>
  <si>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</si>
  <si>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</si>
  <si>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</si>
  <si>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</si>
  <si>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</si>
  <si>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</si>
  <si>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</si>
  <si>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</si>
  <si>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</si>
  <si>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</si>
  <si>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</si>
  <si>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</si>
  <si>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</si>
  <si>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</si>
  <si>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</si>
  <si>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</si>
  <si>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</si>
  <si>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</si>
  <si>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</si>
  <si>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</si>
  <si>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</si>
  <si>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</si>
  <si>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</si>
  <si>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</si>
  <si>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</si>
  <si>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</si>
  <si>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</si>
  <si>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</si>
  <si>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</si>
  <si>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</si>
  <si>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</si>
  <si>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</si>
  <si>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</si>
  <si>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</si>
  <si>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</si>
  <si>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</si>
  <si>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</si>
  <si>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</si>
  <si>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</si>
  <si>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</si>
  <si>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</si>
  <si>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</si>
  <si>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</si>
  <si>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</si>
  <si>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</si>
  <si>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</si>
  <si>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</si>
  <si>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</si>
  <si>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</si>
  <si>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</si>
  <si>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</si>
  <si>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</si>
  <si>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</si>
  <si>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</si>
  <si>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</si>
  <si>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</si>
  <si>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</si>
  <si>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</si>
  <si>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</si>
  <si>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</si>
  <si>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</si>
  <si>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</si>
  <si>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</si>
  <si>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</si>
  <si>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</si>
  <si>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</si>
  <si>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</si>
  <si>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</si>
  <si>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</si>
  <si>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</si>
  <si>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</si>
  <si>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</si>
  <si>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</si>
  <si>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</si>
  <si>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</si>
  <si>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</si>
  <si>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</si>
  <si>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</si>
  <si>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</si>
  <si>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</si>
  <si>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</si>
  <si>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</si>
  <si>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</si>
  <si>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</si>
  <si>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</si>
  <si>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</si>
  <si>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</si>
  <si>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</si>
  <si>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</si>
  <si>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</si>
  <si>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</si>
  <si>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</si>
  <si>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</si>
  <si>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</si>
  <si>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</si>
  <si>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</si>
  <si>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</si>
  <si>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</si>
  <si>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</si>
  <si>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</si>
  <si>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</si>
  <si>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</si>
  <si>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</si>
  <si>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</si>
  <si>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</si>
  <si>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</si>
  <si>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</si>
  <si>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</si>
  <si>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</si>
  <si>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</si>
  <si>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</si>
  <si>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</si>
  <si>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</si>
  <si>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</si>
  <si>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</si>
  <si>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</si>
  <si>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</si>
  <si>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</si>
  <si>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</si>
  <si>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</si>
  <si>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</si>
  <si>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</si>
  <si>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</si>
  <si>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</si>
  <si>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</si>
  <si>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</si>
  <si>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</si>
  <si>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</si>
  <si>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</si>
  <si>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</si>
  <si>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</si>
  <si>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</si>
  <si>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</si>
  <si>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</si>
  <si>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</si>
  <si>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</si>
  <si>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</si>
  <si>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</si>
  <si>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</si>
  <si>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</si>
  <si>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</si>
  <si>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</si>
  <si>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</si>
  <si>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</si>
  <si>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</si>
  <si>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</si>
  <si>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</si>
  <si>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</si>
  <si>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</si>
  <si>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</si>
  <si>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</si>
  <si>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</si>
  <si>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</si>
  <si>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</si>
  <si>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</si>
  <si>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</si>
  <si>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</si>
  <si>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</si>
  <si>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</si>
  <si>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</si>
  <si>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</si>
  <si>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</si>
  <si>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</si>
  <si>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</si>
  <si>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</si>
  <si>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</si>
  <si>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</si>
  <si>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</si>
  <si>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</si>
  <si>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</si>
  <si>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</si>
  <si>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</si>
  <si>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</si>
  <si>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</si>
  <si>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</si>
  <si>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</si>
  <si>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</si>
  <si>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</si>
  <si>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</si>
  <si>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</si>
  <si>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</si>
  <si>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</si>
  <si>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</si>
  <si>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</si>
  <si>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</si>
  <si>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</si>
  <si>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</si>
  <si>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</si>
  <si>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</si>
  <si>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</si>
  <si>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</si>
  <si>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</si>
  <si>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</si>
  <si>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</si>
  <si>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</si>
  <si>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</si>
  <si>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</si>
  <si>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</si>
  <si>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</si>
  <si>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</si>
  <si>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</si>
  <si>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</si>
  <si>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</si>
  <si>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</si>
  <si>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</si>
  <si>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</si>
  <si>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</si>
  <si>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</si>
  <si>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</si>
  <si>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</si>
  <si>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</si>
  <si>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</si>
  <si>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</si>
  <si>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</si>
  <si>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</si>
  <si>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</si>
  <si>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</si>
  <si>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</si>
  <si>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</si>
  <si>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</si>
  <si>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</si>
  <si>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</si>
  <si>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</si>
  <si>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</si>
  <si>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</si>
  <si>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</si>
  <si>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</si>
  <si>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</si>
  <si>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</si>
  <si>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</si>
  <si>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</si>
  <si>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</si>
  <si>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</si>
  <si>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</si>
  <si>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</si>
  <si>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</si>
  <si>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</si>
  <si>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</si>
  <si>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</si>
  <si>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</si>
  <si>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</si>
  <si>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</si>
  <si>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</si>
  <si>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</si>
  <si>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</si>
  <si>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</si>
  <si>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</si>
  <si>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</si>
  <si>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</si>
  <si>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</si>
  <si>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</si>
  <si>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</si>
  <si>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</si>
  <si>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</si>
  <si>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</si>
  <si>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</si>
  <si>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</si>
  <si>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</si>
  <si>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</si>
  <si>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</si>
  <si>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</si>
  <si>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</si>
  <si>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</si>
  <si>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</si>
  <si>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</si>
  <si>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</si>
  <si>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</si>
  <si>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</si>
  <si>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</si>
  <si>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</si>
  <si>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</si>
  <si>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</si>
  <si>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</si>
  <si>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</si>
  <si>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</si>
  <si>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</si>
  <si>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</si>
  <si>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</si>
  <si>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</si>
  <si>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</si>
  <si>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</si>
  <si>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</si>
  <si>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</si>
  <si>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</si>
  <si>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</si>
  <si>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</si>
  <si>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</si>
  <si>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</si>
  <si>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</si>
  <si>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</si>
  <si>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</si>
  <si>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</si>
  <si>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</si>
  <si>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</si>
  <si>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</si>
  <si>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</si>
  <si>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</si>
  <si>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</si>
  <si>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</si>
  <si>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</si>
  <si>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</si>
  <si>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</si>
  <si>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</si>
  <si>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</si>
  <si>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</si>
  <si>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</si>
  <si>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</si>
  <si>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</si>
  <si>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</si>
  <si>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</si>
  <si>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</si>
  <si>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</si>
  <si>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</si>
  <si>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</si>
  <si>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</si>
  <si>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</si>
  <si>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</si>
  <si>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</si>
  <si>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</si>
  <si>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</si>
  <si>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</si>
  <si>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</si>
  <si>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</si>
  <si>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</si>
  <si>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</si>
  <si>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</si>
  <si>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</si>
  <si>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</si>
  <si>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</si>
  <si>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</si>
  <si>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</si>
  <si>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</si>
  <si>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</si>
  <si>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</si>
  <si>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</si>
  <si>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</si>
  <si>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</si>
  <si>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</si>
  <si>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</si>
  <si>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</si>
  <si>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</si>
  <si>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</si>
  <si>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</si>
  <si>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</si>
  <si>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</si>
  <si>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</si>
  <si>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</si>
  <si>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</si>
  <si>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</si>
  <si>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</si>
  <si>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</si>
  <si>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</si>
  <si>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</si>
  <si>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</si>
  <si>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</si>
  <si>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</si>
  <si>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</si>
  <si>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</si>
  <si>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</si>
  <si>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</si>
  <si>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</si>
  <si>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</si>
  <si>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</si>
  <si>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</si>
  <si>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</si>
  <si>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</si>
  <si>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</si>
  <si>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</si>
  <si>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</si>
  <si>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</si>
  <si>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</si>
  <si>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</si>
  <si>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</si>
  <si>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</si>
  <si>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</si>
  <si>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</si>
  <si>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</si>
  <si>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</si>
  <si>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</si>
  <si>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</si>
  <si>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</si>
  <si>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</si>
  <si>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</si>
  <si>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</si>
  <si>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</si>
  <si>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</si>
  <si>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</si>
  <si>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</si>
  <si>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</si>
  <si>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</si>
  <si>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</si>
  <si>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</si>
  <si>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</si>
  <si>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</si>
  <si>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</si>
  <si>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</si>
  <si>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</si>
  <si>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</si>
  <si>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</si>
  <si>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</si>
  <si>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</si>
  <si>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</si>
  <si>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</si>
  <si>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</si>
  <si>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</si>
  <si>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</si>
  <si>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</si>
  <si>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</si>
  <si>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</si>
  <si>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</si>
  <si>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</si>
  <si>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</si>
  <si>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</si>
  <si>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</si>
  <si>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</si>
  <si>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</si>
  <si>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</si>
  <si>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</si>
  <si>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</si>
  <si>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</si>
  <si>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</si>
  <si>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</si>
  <si>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</si>
  <si>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</si>
  <si>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</si>
  <si>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</si>
  <si>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</si>
  <si>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</si>
  <si>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</si>
  <si>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</si>
  <si>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</si>
  <si>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</si>
  <si>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</si>
  <si>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</si>
  <si>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</si>
  <si>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</si>
  <si>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</si>
  <si>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</si>
  <si>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</si>
  <si>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</si>
  <si>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</si>
  <si>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</si>
  <si>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</si>
  <si>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</si>
  <si>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</si>
  <si>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</si>
  <si>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</si>
  <si>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</si>
  <si>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</si>
  <si>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</si>
  <si>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</si>
  <si>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</si>
  <si>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</si>
  <si>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</si>
  <si>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</si>
  <si>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</si>
  <si>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</si>
  <si>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</si>
  <si>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</si>
  <si>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</si>
  <si>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</si>
  <si>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</si>
  <si>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</si>
  <si>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</si>
  <si>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</si>
  <si>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</si>
  <si>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</si>
  <si>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</si>
  <si>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</si>
  <si>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</si>
  <si>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</si>
  <si>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</si>
  <si>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</si>
  <si>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</si>
  <si>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</si>
  <si>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</si>
  <si>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</si>
  <si>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</si>
  <si>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</si>
  <si>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</si>
  <si>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</si>
  <si>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</si>
  <si>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</si>
  <si>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</si>
  <si>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</si>
  <si>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</si>
  <si>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</si>
  <si>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</si>
  <si>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</si>
  <si>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</si>
  <si>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</si>
  <si>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</si>
  <si>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</si>
  <si>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</si>
  <si>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</si>
  <si>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</si>
  <si>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</si>
  <si>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</si>
  <si>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</si>
  <si>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</si>
  <si>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</si>
  <si>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</si>
  <si>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</si>
  <si>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</si>
  <si>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</si>
  <si>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</si>
  <si>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</si>
  <si>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</si>
  <si>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</si>
  <si>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</si>
  <si>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</si>
  <si>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</si>
  <si>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</si>
  <si>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</si>
  <si>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</si>
  <si>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</si>
  <si>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</si>
  <si>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</si>
  <si>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</si>
  <si>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</si>
  <si>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</si>
  <si>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</si>
  <si>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</si>
  <si>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</si>
  <si>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</si>
  <si>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</si>
  <si>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</si>
  <si>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</si>
  <si>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</si>
  <si>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</si>
  <si>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</si>
  <si>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</si>
  <si>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</si>
  <si>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</si>
  <si>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</si>
  <si>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</si>
  <si>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</si>
  <si>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</si>
  <si>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</si>
  <si>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</si>
  <si>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</si>
  <si>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</si>
  <si>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</si>
  <si>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</si>
  <si>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</si>
  <si>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</si>
  <si>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</si>
  <si>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</si>
  <si>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</si>
  <si>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</si>
  <si>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</si>
  <si>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</si>
  <si>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</si>
  <si>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</si>
  <si>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</si>
  <si>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</si>
  <si>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</si>
  <si>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</si>
  <si>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</si>
  <si>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</si>
  <si>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</si>
  <si>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</si>
  <si>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</si>
  <si>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</si>
  <si>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</si>
  <si>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</si>
  <si>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</si>
  <si>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</si>
  <si>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</si>
  <si>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</si>
  <si>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</si>
  <si>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</si>
  <si>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</si>
  <si>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</si>
  <si>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</si>
  <si>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</si>
  <si>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</si>
  <si>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</si>
  <si>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</si>
  <si>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</si>
  <si>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</si>
  <si>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</si>
  <si>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</si>
  <si>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</si>
  <si>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</si>
  <si>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</si>
  <si>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</si>
  <si>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</si>
  <si>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</si>
  <si>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</si>
  <si>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</si>
  <si>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</si>
  <si>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</si>
  <si>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</si>
  <si>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</si>
  <si>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</si>
  <si>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</si>
  <si>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</si>
  <si>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</si>
  <si>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</si>
  <si>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</si>
  <si>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</si>
  <si>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</si>
  <si>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</si>
  <si>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</si>
  <si>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</si>
  <si>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</si>
  <si>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</si>
  <si>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</si>
  <si>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</si>
  <si>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</si>
  <si>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</si>
  <si>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</si>
  <si>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</si>
  <si>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</si>
  <si>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</si>
  <si>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</si>
  <si>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</si>
  <si>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</si>
  <si>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</si>
  <si>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</si>
  <si>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</si>
  <si>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</si>
  <si>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</si>
  <si>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</si>
  <si>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</si>
  <si>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</si>
  <si>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</si>
  <si>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</si>
  <si>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</si>
  <si>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</si>
  <si>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</si>
  <si>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</si>
  <si>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</si>
  <si>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</si>
  <si>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</si>
  <si>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</si>
  <si>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</si>
  <si>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</si>
  <si>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</si>
  <si>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</si>
  <si>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</si>
  <si>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</si>
  <si>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</si>
  <si>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</si>
  <si>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</si>
  <si>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</si>
  <si>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</si>
  <si>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</si>
  <si>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</si>
  <si>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</si>
  <si>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</si>
  <si>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</si>
  <si>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</si>
  <si>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</si>
  <si>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</si>
  <si>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</si>
  <si>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</si>
  <si>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</si>
  <si>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</si>
  <si>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</si>
  <si>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</si>
  <si>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</si>
  <si>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</si>
  <si>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</si>
  <si>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</si>
  <si>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</si>
  <si>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</si>
  <si>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</si>
  <si>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</si>
  <si>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</si>
  <si>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</si>
  <si>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</si>
  <si>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</si>
  <si>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</si>
  <si>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</si>
  <si>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</si>
  <si>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</si>
  <si>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</si>
  <si>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</si>
  <si>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</si>
  <si>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</si>
  <si>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</si>
  <si>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</si>
  <si>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</si>
  <si>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</si>
  <si>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</si>
  <si>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</si>
  <si>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</si>
  <si>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</si>
  <si>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</si>
  <si>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</si>
  <si>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</si>
  <si>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</si>
  <si>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</si>
  <si>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</si>
  <si>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</si>
  <si>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</si>
  <si>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</si>
  <si>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</si>
  <si>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</si>
  <si>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</si>
  <si>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</si>
  <si>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</si>
  <si>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</si>
  <si>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</si>
  <si>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</si>
  <si>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</si>
  <si>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</si>
  <si>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</si>
  <si>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</si>
  <si>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</si>
  <si>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</si>
  <si>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</si>
  <si>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</si>
  <si>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</si>
  <si>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</si>
  <si>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</si>
  <si>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</si>
  <si>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</si>
  <si>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</si>
  <si>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</si>
  <si>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</si>
  <si>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</si>
  <si>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</si>
  <si>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</si>
  <si>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</si>
  <si>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</si>
  <si>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</si>
  <si>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</si>
  <si>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</si>
  <si>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</si>
  <si>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</si>
  <si>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</si>
  <si>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</si>
  <si>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</si>
  <si>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</si>
  <si>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</si>
  <si>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</si>
  <si>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</si>
  <si>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</si>
  <si>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</si>
  <si>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</si>
  <si>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</si>
  <si>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</si>
  <si>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</si>
  <si>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</si>
  <si>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</si>
  <si>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</si>
  <si>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</si>
  <si>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</si>
  <si>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</si>
  <si>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</si>
  <si>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</si>
  <si>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</si>
  <si>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</si>
  <si>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</si>
  <si>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</si>
  <si>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</si>
  <si>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</si>
  <si>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</si>
  <si>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</si>
  <si>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</si>
  <si>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</si>
  <si>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</si>
  <si>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</si>
  <si>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</si>
  <si>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</si>
  <si>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</si>
  <si>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</si>
  <si>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</si>
  <si>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</si>
  <si>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</si>
  <si>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</si>
  <si>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</si>
  <si>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</si>
  <si>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</si>
  <si>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</si>
  <si>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</si>
  <si>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</si>
  <si>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</si>
  <si>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</si>
  <si>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</si>
  <si>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</si>
  <si>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</si>
  <si>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</si>
  <si>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</si>
  <si>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</si>
  <si>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</si>
  <si>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</si>
  <si>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</si>
  <si>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</si>
  <si>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</si>
  <si>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</si>
  <si>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</si>
  <si>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</si>
  <si>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</si>
  <si>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</si>
  <si>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</si>
  <si>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</si>
  <si>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</si>
  <si>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</si>
  <si>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</si>
  <si>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</si>
  <si>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</si>
  <si>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</si>
  <si>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</si>
  <si>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</si>
  <si>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</si>
  <si>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</si>
  <si>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</si>
  <si>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</si>
  <si>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</si>
  <si>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</si>
  <si>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</si>
  <si>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</si>
  <si>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</si>
  <si>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</si>
  <si>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</si>
  <si>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</si>
  <si>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</si>
  <si>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</si>
  <si>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</si>
  <si>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</si>
  <si>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</si>
  <si>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</si>
  <si>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</si>
  <si>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</si>
  <si>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</si>
  <si>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</si>
  <si>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</si>
  <si>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</si>
  <si>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</si>
  <si>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</si>
  <si>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</si>
  <si>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</si>
  <si>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</si>
  <si>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</si>
  <si>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</si>
  <si>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</si>
  <si>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</si>
  <si>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</si>
  <si>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</si>
  <si>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</si>
  <si>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</si>
  <si>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</si>
  <si>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</si>
  <si>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</si>
  <si>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</si>
  <si>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</si>
  <si>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</si>
  <si>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</si>
  <si>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</si>
  <si>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</si>
  <si>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</si>
  <si>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</si>
  <si>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</si>
  <si>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</si>
  <si>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</si>
  <si>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</si>
  <si>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</si>
  <si>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</si>
  <si>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</si>
  <si>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</si>
  <si>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</si>
  <si>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</si>
  <si>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</si>
  <si>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</si>
  <si>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</si>
  <si>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</si>
  <si>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</si>
  <si>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</si>
  <si>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</si>
  <si>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</si>
  <si>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</si>
  <si>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</si>
  <si>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</si>
  <si>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</si>
  <si>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</si>
  <si>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</si>
  <si>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</si>
  <si>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</si>
  <si>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</si>
  <si>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</si>
  <si>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</si>
  <si>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</si>
  <si>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</si>
  <si>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</si>
  <si>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</si>
  <si>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</si>
  <si>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</si>
  <si>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</si>
  <si>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</si>
  <si>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</si>
  <si>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</si>
  <si>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</si>
  <si>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</si>
  <si>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</si>
  <si>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</si>
  <si>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</si>
  <si>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</si>
  <si>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</si>
  <si>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</si>
  <si>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</si>
  <si>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</si>
  <si>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</si>
  <si>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</si>
  <si>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</si>
  <si>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</si>
  <si>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</si>
  <si>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</si>
  <si>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</si>
  <si>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</si>
  <si>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</si>
  <si>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</si>
  <si>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</si>
  <si>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</si>
  <si>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</si>
  <si>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</si>
  <si>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</si>
  <si>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</si>
  <si>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</si>
  <si>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</si>
  <si>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</si>
  <si>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</si>
  <si>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</si>
  <si>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</si>
  <si>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</si>
  <si>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</si>
  <si>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</si>
  <si>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</si>
  <si>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</si>
  <si>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</si>
  <si>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</si>
  <si>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</si>
  <si>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</si>
  <si>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</si>
  <si>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</si>
  <si>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</si>
  <si>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</si>
  <si>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</si>
  <si>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</si>
  <si>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</si>
  <si>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</si>
  <si>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</si>
  <si>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</si>
  <si>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</si>
  <si>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</si>
  <si>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</si>
  <si>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</si>
  <si>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</si>
  <si>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</si>
  <si>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</si>
  <si>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</si>
  <si>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</si>
  <si>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</si>
  <si>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</si>
  <si>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</si>
  <si>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</si>
  <si>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</si>
  <si>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</si>
  <si>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</si>
  <si>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</si>
  <si>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</si>
  <si>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</si>
  <si>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</si>
  <si>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</si>
  <si>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</si>
  <si>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</si>
  <si>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</si>
  <si>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</si>
  <si>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</si>
  <si>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</si>
  <si>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</si>
  <si>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</si>
  <si>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</si>
  <si>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</si>
  <si>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</si>
  <si>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</si>
  <si>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</si>
  <si>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</si>
  <si>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</si>
  <si>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</si>
  <si>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</si>
  <si>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</si>
  <si>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</si>
  <si>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</si>
  <si>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</si>
  <si>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</si>
  <si>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</si>
  <si>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</si>
  <si>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</si>
  <si>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</si>
  <si>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</si>
  <si>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</si>
  <si>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</si>
  <si>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</si>
  <si>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</si>
  <si>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</si>
  <si>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</si>
  <si>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</si>
  <si>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</si>
  <si>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</si>
  <si>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</si>
  <si>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</si>
  <si>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</si>
  <si>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</si>
  <si>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</si>
  <si>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</si>
  <si>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</si>
  <si>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</si>
  <si>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</si>
  <si>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</si>
  <si>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</si>
  <si>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</si>
  <si>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</si>
  <si>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</si>
  <si>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</si>
  <si>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</si>
  <si>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</si>
  <si>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</si>
  <si>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</si>
  <si>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</si>
  <si>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</si>
  <si>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</si>
  <si>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</si>
  <si>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</si>
  <si>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</si>
  <si>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</si>
  <si>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</si>
  <si>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</si>
  <si>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</si>
  <si>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</si>
  <si>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</si>
  <si>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</si>
  <si>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</si>
  <si>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</si>
  <si>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</si>
  <si>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</si>
  <si>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</si>
  <si>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</si>
  <si>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</si>
  <si>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</si>
  <si>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</si>
  <si>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</si>
  <si>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</si>
  <si>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</si>
  <si>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</si>
  <si>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</si>
  <si>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</si>
  <si>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</si>
  <si>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</si>
  <si>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</si>
  <si>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</si>
  <si>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</si>
  <si>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</si>
  <si>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</si>
  <si>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</si>
  <si>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</si>
  <si>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</si>
  <si>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</si>
  <si>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</si>
  <si>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</si>
  <si>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</si>
  <si>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</si>
  <si>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</si>
  <si>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</si>
  <si>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</si>
  <si>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</si>
  <si>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</si>
  <si>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</si>
  <si>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</si>
  <si>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</si>
  <si>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</si>
  <si>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</si>
  <si>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</si>
  <si>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</si>
  <si>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</si>
  <si>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</si>
  <si>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</si>
  <si>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</si>
  <si>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</si>
  <si>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</si>
  <si>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</si>
  <si>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</si>
  <si>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</si>
  <si>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</si>
  <si>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</si>
  <si>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</si>
  <si>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</si>
  <si>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</si>
  <si>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</si>
  <si>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</si>
  <si>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</si>
  <si>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</si>
  <si>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</si>
  <si>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</si>
  <si>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</si>
  <si>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</si>
  <si>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</si>
  <si>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</si>
  <si>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</si>
  <si>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</si>
  <si>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</si>
  <si>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</si>
  <si>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</si>
  <si>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</si>
  <si>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</si>
  <si>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</si>
  <si>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</si>
  <si>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</si>
  <si>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</si>
  <si>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</si>
  <si>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</si>
  <si>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</si>
  <si>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</si>
  <si>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</si>
  <si>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</si>
  <si>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</si>
  <si>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</si>
  <si>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</si>
  <si>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</si>
  <si>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</si>
  <si>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</si>
  <si>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</si>
  <si>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</si>
  <si>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</si>
  <si>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</si>
  <si>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</si>
  <si>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</si>
  <si>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</si>
  <si>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</si>
  <si>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</si>
  <si>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</si>
  <si>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</si>
  <si>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</si>
  <si>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</si>
  <si>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</si>
  <si>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</si>
  <si>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</si>
  <si>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</si>
  <si>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</si>
  <si>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</si>
  <si>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</si>
  <si>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</si>
  <si>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</si>
  <si>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</si>
  <si>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</si>
  <si>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</si>
  <si>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</si>
  <si>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</si>
  <si>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</si>
  <si>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</si>
  <si>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</si>
  <si>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</si>
  <si>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</si>
  <si>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</si>
  <si>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</si>
  <si>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</si>
  <si>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</si>
  <si>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</si>
  <si>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</si>
  <si>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</si>
  <si>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</si>
  <si>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</si>
  <si>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</si>
  <si>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</si>
  <si>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</si>
  <si>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</si>
  <si>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</si>
  <si>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</si>
  <si>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</si>
  <si>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</si>
  <si>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</si>
  <si>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</si>
  <si>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</si>
  <si>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</si>
  <si>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</si>
  <si>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</si>
  <si>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</si>
  <si>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</si>
  <si>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</si>
  <si>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</si>
  <si>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</si>
  <si>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</si>
  <si>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</si>
  <si>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</si>
  <si>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</si>
  <si>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</si>
  <si>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</si>
  <si>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</si>
  <si>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</si>
  <si>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</si>
  <si>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</si>
  <si>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</si>
  <si>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</si>
  <si>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</si>
  <si>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</si>
  <si>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</si>
  <si>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</si>
  <si>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</si>
  <si>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</si>
  <si>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</si>
  <si>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</si>
  <si>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</si>
  <si>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</si>
  <si>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</si>
  <si>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</si>
  <si>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</si>
  <si>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</si>
  <si>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</si>
  <si>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</si>
  <si>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</si>
  <si>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</si>
  <si>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</si>
  <si>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</si>
  <si>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</si>
  <si>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</si>
  <si>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</si>
  <si>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</si>
  <si>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</si>
  <si>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</si>
  <si>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</si>
  <si>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</si>
  <si>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</si>
  <si>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</si>
  <si>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</si>
  <si>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</si>
  <si>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</si>
  <si>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</si>
  <si>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</si>
  <si>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</si>
  <si>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</si>
  <si>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</si>
  <si>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</si>
  <si>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</si>
  <si>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</si>
  <si>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</si>
  <si>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</si>
  <si>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</si>
  <si>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</si>
  <si>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</si>
  <si>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</si>
  <si>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</si>
  <si>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</si>
  <si>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</si>
  <si>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</si>
  <si>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</si>
  <si>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</si>
  <si>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</si>
  <si>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</si>
  <si>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</si>
  <si>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</si>
  <si>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</si>
  <si>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</si>
  <si>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</si>
  <si>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</si>
  <si>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</si>
  <si>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</si>
  <si>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</si>
  <si>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</si>
  <si>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</si>
  <si>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</si>
  <si>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</si>
  <si>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</si>
  <si>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</si>
  <si>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</si>
  <si>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</si>
  <si>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</si>
  <si>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</si>
  <si>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</si>
  <si>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</si>
  <si>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</si>
  <si>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</si>
  <si>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</si>
  <si>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</si>
  <si>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</si>
  <si>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</si>
  <si>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</si>
  <si>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</si>
  <si>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</si>
  <si>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</si>
  <si>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</si>
  <si>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</si>
  <si>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</si>
  <si>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</si>
  <si>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</si>
  <si>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</si>
  <si>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</si>
  <si>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</si>
  <si>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</si>
  <si>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</si>
  <si>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</si>
  <si>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</si>
  <si>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</si>
  <si>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</si>
  <si>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</si>
  <si>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</si>
  <si>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</si>
  <si>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</si>
  <si>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</si>
  <si>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</si>
  <si>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</si>
  <si>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</si>
  <si>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</si>
  <si>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</si>
  <si>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</si>
  <si>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</si>
  <si>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</si>
  <si>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</si>
  <si>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</si>
  <si>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</si>
  <si>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</si>
  <si>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</si>
  <si>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</si>
  <si>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</si>
  <si>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</si>
  <si>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</si>
  <si>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</si>
  <si>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</si>
  <si>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</si>
  <si>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</si>
  <si>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</si>
  <si>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</si>
  <si>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</si>
  <si>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</si>
  <si>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</si>
  <si>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</si>
  <si>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</si>
  <si>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</si>
  <si>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</si>
  <si>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</si>
  <si>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</si>
  <si>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</si>
  <si>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</si>
  <si>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</si>
  <si>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</si>
  <si>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</si>
  <si>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</si>
  <si>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</si>
  <si>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</si>
  <si>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</si>
  <si>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</si>
  <si>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</si>
  <si>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</si>
  <si>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</si>
  <si>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</si>
  <si>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</si>
  <si>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</si>
  <si>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</si>
  <si>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</si>
  <si>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</si>
  <si>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</si>
  <si>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</si>
  <si>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</si>
  <si>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</si>
  <si>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</si>
  <si>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</si>
  <si>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</si>
  <si>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</si>
  <si>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</si>
  <si>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</si>
  <si>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</si>
  <si>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</si>
  <si>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</si>
  <si>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</si>
  <si>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</si>
  <si>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</si>
  <si>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</si>
  <si>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</si>
  <si>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</si>
  <si>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</si>
  <si>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</si>
  <si>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</si>
  <si>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</si>
  <si>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</si>
  <si>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</si>
  <si>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</si>
  <si>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</si>
  <si>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</si>
  <si>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</si>
  <si>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</si>
  <si>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</si>
  <si>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</si>
  <si>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</si>
  <si>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</si>
  <si>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</si>
  <si>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</si>
  <si>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</si>
  <si>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</si>
  <si>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</si>
  <si>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</si>
  <si>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</si>
  <si>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</si>
  <si>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</si>
  <si>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</si>
  <si>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</si>
  <si>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</si>
  <si>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</si>
  <si>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</si>
  <si>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</si>
  <si>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</si>
  <si>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</si>
  <si>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</si>
  <si>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</si>
  <si>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</si>
  <si>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</si>
  <si>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</si>
  <si>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</si>
  <si>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</si>
  <si>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</si>
  <si>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</si>
  <si>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</si>
  <si>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</si>
  <si>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</si>
  <si>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</si>
  <si>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</si>
  <si>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</si>
  <si>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</si>
  <si>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</si>
  <si>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</si>
  <si>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</si>
  <si>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</si>
  <si>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</si>
  <si>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</si>
  <si>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</si>
  <si>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</si>
  <si>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</si>
  <si>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</si>
  <si>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</si>
  <si>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</si>
  <si>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</si>
  <si>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</si>
  <si>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</si>
  <si>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</si>
  <si>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</si>
  <si>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</si>
  <si>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</si>
  <si>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</si>
  <si>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</si>
  <si>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</si>
  <si>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</si>
  <si>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</si>
  <si>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</si>
  <si>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</si>
  <si>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</si>
  <si>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</si>
  <si>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</si>
  <si>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</si>
  <si>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</si>
  <si>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</si>
  <si>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</si>
  <si>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</si>
  <si>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</si>
  <si>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</si>
  <si>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</si>
  <si>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</si>
  <si>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</si>
  <si>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</si>
  <si>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</si>
  <si>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</si>
  <si>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</si>
  <si>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</si>
  <si>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</si>
  <si>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</si>
  <si>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</si>
  <si>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</si>
  <si>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</si>
  <si>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</si>
  <si>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</si>
  <si>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</si>
  <si>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</si>
  <si>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</si>
  <si>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</si>
  <si>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</si>
  <si>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</si>
  <si>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</si>
  <si>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</si>
  <si>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</si>
  <si>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</si>
  <si>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</si>
  <si>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</si>
  <si>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</si>
  <si>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</si>
  <si>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</si>
  <si>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</si>
  <si>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</si>
  <si>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</si>
  <si>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</si>
  <si>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</si>
  <si>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</si>
  <si>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</si>
  <si>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</si>
  <si>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</si>
  <si>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</si>
  <si>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</si>
  <si>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</si>
  <si>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</si>
  <si>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</si>
  <si>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</si>
  <si>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</si>
  <si>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</si>
  <si>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</si>
  <si>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</si>
  <si>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</si>
  <si>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</si>
  <si>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</si>
  <si>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</si>
  <si>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</si>
  <si>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</si>
  <si>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</si>
  <si>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</si>
  <si>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</si>
  <si>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</si>
  <si>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</si>
  <si>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</si>
  <si>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</si>
  <si>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</si>
  <si>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</si>
  <si>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</si>
  <si>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</si>
  <si>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</si>
  <si>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</si>
  <si>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</si>
  <si>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</si>
  <si>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</si>
  <si>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</si>
  <si>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</si>
  <si>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</si>
  <si>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</si>
  <si>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</si>
  <si>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</si>
  <si>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</si>
  <si>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</si>
  <si>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</si>
  <si>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</si>
  <si>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</si>
  <si>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</si>
  <si>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</si>
  <si>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</si>
  <si>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</si>
  <si>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</si>
  <si>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</si>
  <si>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</si>
  <si>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</si>
  <si>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</si>
  <si>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</si>
  <si>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</si>
  <si>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</si>
  <si>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</si>
  <si>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</si>
  <si>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</si>
  <si>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</si>
  <si>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</si>
  <si>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</si>
  <si>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</si>
  <si>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</si>
  <si>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</si>
  <si>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</si>
  <si>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</si>
  <si>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</si>
  <si>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</si>
  <si>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</si>
  <si>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</si>
  <si>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</si>
  <si>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</si>
  <si>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</si>
  <si>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</si>
  <si>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</si>
  <si>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</si>
  <si>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</si>
  <si>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</si>
  <si>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</si>
  <si>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</si>
  <si>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</si>
  <si>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</si>
  <si>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</si>
  <si>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</si>
  <si>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</si>
  <si>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</si>
  <si>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</si>
  <si>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</si>
  <si>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</si>
  <si>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</si>
  <si>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</si>
  <si>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</si>
  <si>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</si>
  <si>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</si>
  <si>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</si>
  <si>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</si>
  <si>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</si>
  <si>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</si>
  <si>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</si>
  <si>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</si>
  <si>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</si>
  <si>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</si>
  <si>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</si>
  <si>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</si>
  <si>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</si>
  <si>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</si>
  <si>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</si>
  <si>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</si>
  <si>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</si>
  <si>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</si>
  <si>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</si>
  <si>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</si>
  <si>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</si>
  <si>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</si>
  <si>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</si>
  <si>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</si>
  <si>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</si>
  <si>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</si>
  <si>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</si>
  <si>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</si>
  <si>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</si>
  <si>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</si>
  <si>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</si>
  <si>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</si>
  <si>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</si>
  <si>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</si>
  <si>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</si>
  <si>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</si>
  <si>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</si>
  <si>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</si>
  <si>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</si>
  <si>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</si>
  <si>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</si>
  <si>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</si>
  <si>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</si>
  <si>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</si>
  <si>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</si>
  <si>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</si>
  <si>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</si>
  <si>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</si>
  <si>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</si>
  <si>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</si>
  <si>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</si>
  <si>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</si>
  <si>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</si>
  <si>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</si>
  <si>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</si>
  <si>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</si>
  <si>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</si>
  <si>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</si>
  <si>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</si>
  <si>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</si>
  <si>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</si>
  <si>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</si>
  <si>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</si>
  <si>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</si>
  <si>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</si>
  <si>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</si>
  <si>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</si>
  <si>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</si>
  <si>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</si>
  <si>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</si>
  <si>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</si>
  <si>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</si>
  <si>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</si>
  <si>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</si>
  <si>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</si>
  <si>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</si>
  <si>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</si>
  <si>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</si>
  <si>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</si>
  <si>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</si>
  <si>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</si>
  <si>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</si>
  <si>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</si>
  <si>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</si>
  <si>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</si>
  <si>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</si>
  <si>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</si>
  <si>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</si>
  <si>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</si>
  <si>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</si>
  <si>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</si>
  <si>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</si>
  <si>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</si>
  <si>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</si>
  <si>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</si>
  <si>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</si>
  <si>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</si>
  <si>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</si>
  <si>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</si>
  <si>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</si>
  <si>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</si>
  <si>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</si>
  <si>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</si>
  <si>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</si>
  <si>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</si>
  <si>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</si>
  <si>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</si>
  <si>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</si>
  <si>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</si>
  <si>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</si>
  <si>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</si>
  <si>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</si>
  <si>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</si>
  <si>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</si>
  <si>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</si>
  <si>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</si>
  <si>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</si>
  <si>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</si>
  <si>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</si>
  <si>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</si>
  <si>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</si>
  <si>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</si>
  <si>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</si>
  <si>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</si>
  <si>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</si>
  <si>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</si>
  <si>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</si>
  <si>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</si>
  <si>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</si>
  <si>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</si>
  <si>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</si>
  <si>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</si>
  <si>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</si>
  <si>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</si>
  <si>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</si>
  <si>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</si>
  <si>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</si>
  <si>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</si>
  <si>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</si>
  <si>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</si>
  <si>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</si>
  <si>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</si>
  <si>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</si>
  <si>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</si>
  <si>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</si>
  <si>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</si>
  <si>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</si>
  <si>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</si>
  <si>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</si>
  <si>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</si>
  <si>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</si>
  <si>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</si>
  <si>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</si>
  <si>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</si>
  <si>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</si>
  <si>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</si>
  <si>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</si>
  <si>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</si>
  <si>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</si>
  <si>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</si>
  <si>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</si>
  <si>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</si>
  <si>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</si>
  <si>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</si>
  <si>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</si>
  <si>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</si>
  <si>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</si>
  <si>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</si>
  <si>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</si>
  <si>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</si>
  <si>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</si>
  <si>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</si>
  <si>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</si>
  <si>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</si>
  <si>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</si>
  <si>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</si>
  <si>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</si>
  <si>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</si>
  <si>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</si>
  <si>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</si>
  <si>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</si>
  <si>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</si>
  <si>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</si>
  <si>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</si>
  <si>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</si>
  <si>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</si>
  <si>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</si>
  <si>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</si>
  <si>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</si>
  <si>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</si>
  <si>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</si>
  <si>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</si>
  <si>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</si>
  <si>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</si>
  <si>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</si>
  <si>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</si>
  <si>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</si>
  <si>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</si>
  <si>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</si>
  <si>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</si>
  <si>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</si>
  <si>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</si>
  <si>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</si>
  <si>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</si>
  <si>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</si>
  <si>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</si>
  <si>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</si>
  <si>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</si>
  <si>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</si>
  <si>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</si>
  <si>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</si>
  <si>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</si>
  <si>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</si>
  <si>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</si>
  <si>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</si>
  <si>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</si>
  <si>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</si>
  <si>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</si>
  <si>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</si>
  <si>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</si>
  <si>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</si>
  <si>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</si>
  <si>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</si>
  <si>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</si>
  <si>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</si>
  <si>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</si>
  <si>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</si>
  <si>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</si>
  <si>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</si>
  <si>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</si>
  <si>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</si>
  <si>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</si>
  <si>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</si>
  <si>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</si>
  <si>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</si>
  <si>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</si>
  <si>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</si>
  <si>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</si>
  <si>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</si>
  <si>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</si>
  <si>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</si>
  <si>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</si>
  <si>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</si>
  <si>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</si>
  <si>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</si>
  <si>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</si>
  <si>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</si>
  <si>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</si>
  <si>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</si>
  <si>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</si>
  <si>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</si>
  <si>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</si>
  <si>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</si>
  <si>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</si>
  <si>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</si>
  <si>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</si>
  <si>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</si>
  <si>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</si>
  <si>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</si>
  <si>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</si>
  <si>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</si>
  <si>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</si>
  <si>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</si>
  <si>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</si>
  <si>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</si>
  <si>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</si>
  <si>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</si>
  <si>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</si>
  <si>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</si>
  <si>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</si>
  <si>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</si>
  <si>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</si>
  <si>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</si>
  <si>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</si>
  <si>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</si>
  <si>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</si>
  <si>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</si>
  <si>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</si>
  <si>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</si>
  <si>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</si>
  <si>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</si>
  <si>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</si>
  <si>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</si>
  <si>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</si>
  <si>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</si>
  <si>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</si>
  <si>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</si>
  <si>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</si>
  <si>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</si>
  <si>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</si>
  <si>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</si>
  <si>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</si>
  <si>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</si>
  <si>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</si>
  <si>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</si>
  <si>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</si>
  <si>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</si>
  <si>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</si>
  <si>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</si>
  <si>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</si>
  <si>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</si>
  <si>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</si>
  <si>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</si>
  <si>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</si>
  <si>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</si>
  <si>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</si>
  <si>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</si>
  <si>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</si>
  <si>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</si>
  <si>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</si>
  <si>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</si>
  <si>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</si>
  <si>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</si>
  <si>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</si>
  <si>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</si>
  <si>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</si>
  <si>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</si>
  <si>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</si>
  <si>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</si>
  <si>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</si>
  <si>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</si>
  <si>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</si>
  <si>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</si>
  <si>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</si>
  <si>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</si>
  <si>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</si>
  <si>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</si>
  <si>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</si>
  <si>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</si>
  <si>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</si>
  <si>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</si>
  <si>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</si>
  <si>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</si>
  <si>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</si>
  <si>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</si>
  <si>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</si>
  <si>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</si>
  <si>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</si>
  <si>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</si>
  <si>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</si>
  <si>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</si>
  <si>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</si>
  <si>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</si>
  <si>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</si>
  <si>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</si>
  <si>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</si>
  <si>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</si>
  <si>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</si>
  <si>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</si>
  <si>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</si>
  <si>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</si>
  <si>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</si>
  <si>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</si>
  <si>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</si>
  <si>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</si>
  <si>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</si>
  <si>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</si>
  <si>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</si>
  <si>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</si>
  <si>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</si>
  <si>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</si>
  <si>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</si>
  <si>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</si>
  <si>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</si>
  <si>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</si>
  <si>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</si>
  <si>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</si>
  <si>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</si>
  <si>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</si>
  <si>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</si>
  <si>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</si>
  <si>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</si>
  <si>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</si>
  <si>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</si>
  <si>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</si>
  <si>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</si>
  <si>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</si>
  <si>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</si>
  <si>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</si>
  <si>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</si>
  <si>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</si>
  <si>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</si>
  <si>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</si>
  <si>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</si>
  <si>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</si>
  <si>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</si>
  <si>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</si>
  <si>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</si>
  <si>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</si>
  <si>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</si>
  <si>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</si>
  <si>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</si>
  <si>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</si>
  <si>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</si>
  <si>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</si>
  <si>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</si>
  <si>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</si>
  <si>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</si>
  <si>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</si>
  <si>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</si>
  <si>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</si>
  <si>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</si>
  <si>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</si>
  <si>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</si>
  <si>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</si>
  <si>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</si>
  <si>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</si>
  <si>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</si>
  <si>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</si>
  <si>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</si>
  <si>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</si>
  <si>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</si>
  <si>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</si>
  <si>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</si>
  <si>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</si>
  <si>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</si>
  <si>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</si>
  <si>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</si>
  <si>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</si>
  <si>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</si>
  <si>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</si>
  <si>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</si>
  <si>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</si>
  <si>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</si>
  <si>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</si>
  <si>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</si>
  <si>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</si>
  <si>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</si>
  <si>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</si>
  <si>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</si>
  <si>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</si>
  <si>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</si>
  <si>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</si>
  <si>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</si>
  <si>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</si>
  <si>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</si>
  <si>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</si>
  <si>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</si>
  <si>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</si>
  <si>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</si>
  <si>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</si>
  <si>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</si>
  <si>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</si>
  <si>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</si>
  <si>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</si>
  <si>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</si>
  <si>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</si>
  <si>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</si>
  <si>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</si>
  <si>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</si>
  <si>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</si>
  <si>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</si>
  <si>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</si>
  <si>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</si>
  <si>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</si>
  <si>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</si>
  <si>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</si>
  <si>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</si>
  <si>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</si>
  <si>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</si>
  <si>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</si>
  <si>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</si>
  <si>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</si>
  <si>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</si>
  <si>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</si>
  <si>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</si>
  <si>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</si>
  <si>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</si>
  <si>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</si>
  <si>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</si>
  <si>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</si>
  <si>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</si>
  <si>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</si>
  <si>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</si>
  <si>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</si>
  <si>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</si>
  <si>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</si>
  <si>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</si>
  <si>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</si>
  <si>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</si>
  <si>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</si>
  <si>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</si>
  <si>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</si>
  <si>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</si>
  <si>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</si>
  <si>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</si>
  <si>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</si>
  <si>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</si>
  <si>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</si>
  <si>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</si>
  <si>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</si>
  <si>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</si>
  <si>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</si>
  <si>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</si>
  <si>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</si>
  <si>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</si>
  <si>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</si>
  <si>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</si>
  <si>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</si>
  <si>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</si>
  <si>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</si>
  <si>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</si>
  <si>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</si>
  <si>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</si>
  <si>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</si>
  <si>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</si>
  <si>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</si>
  <si>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</si>
  <si>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</si>
  <si>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</si>
  <si>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</si>
  <si>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</si>
  <si>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</si>
  <si>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</si>
  <si>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</si>
  <si>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</si>
  <si>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</si>
  <si>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</si>
  <si>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</si>
  <si>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</si>
  <si>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</si>
  <si>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</si>
  <si>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</si>
  <si>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</si>
  <si>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</si>
  <si>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</si>
  <si>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</si>
  <si>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</si>
  <si>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</si>
  <si>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</si>
  <si>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</si>
  <si>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</si>
  <si>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</si>
  <si>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</si>
  <si>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</si>
  <si>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</si>
  <si>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</si>
  <si>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</si>
  <si>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</si>
  <si>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</si>
  <si>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</si>
  <si>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</si>
  <si>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</si>
  <si>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</si>
  <si>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</si>
  <si>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</si>
  <si>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</si>
  <si>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</si>
  <si>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</si>
  <si>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</si>
  <si>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</si>
  <si>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</si>
  <si>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</si>
  <si>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</si>
  <si>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</si>
  <si>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</si>
  <si>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</si>
  <si>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</si>
  <si>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</si>
  <si>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</si>
  <si>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</si>
  <si>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</si>
  <si>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</si>
  <si>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</si>
  <si>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</si>
  <si>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</si>
  <si>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</si>
  <si>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</si>
  <si>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</si>
  <si>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</si>
  <si>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</si>
  <si>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</si>
  <si>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</si>
  <si>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</si>
  <si>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</si>
  <si>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</si>
  <si>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</si>
  <si>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</si>
  <si>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</si>
  <si>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</si>
  <si>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</si>
  <si>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</si>
  <si>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</si>
  <si>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</si>
  <si>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</si>
  <si>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</si>
  <si>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</si>
  <si>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</si>
  <si>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</si>
  <si>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</si>
  <si>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</si>
  <si>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</si>
  <si>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</si>
  <si>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</si>
  <si>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</si>
  <si>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</si>
  <si>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</si>
  <si>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</si>
  <si>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</si>
  <si>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</si>
  <si>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</si>
  <si>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</si>
  <si>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</si>
  <si>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</si>
  <si>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</si>
  <si>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</si>
  <si>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</si>
  <si>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</si>
  <si>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</si>
  <si>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</si>
  <si>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</si>
  <si>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</si>
  <si>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</si>
  <si>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</si>
  <si>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</si>
  <si>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</si>
  <si>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</si>
  <si>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</si>
  <si>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</si>
  <si>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</si>
  <si>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</si>
  <si>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</si>
  <si>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</si>
  <si>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</si>
  <si>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</si>
  <si>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</si>
  <si>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</si>
  <si>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</si>
  <si>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</si>
  <si>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</si>
  <si>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</si>
  <si>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</si>
  <si>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</si>
  <si>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</si>
  <si>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</si>
  <si>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</si>
  <si>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</si>
  <si>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</si>
  <si>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</si>
  <si>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</si>
  <si>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</si>
  <si>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</si>
  <si>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</si>
  <si>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</si>
  <si>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</si>
  <si>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</si>
  <si>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</si>
  <si>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</si>
  <si>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</si>
  <si>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</si>
  <si>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</si>
  <si>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</si>
  <si>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</si>
  <si>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</si>
  <si>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</si>
  <si>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</si>
  <si>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</si>
  <si>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</si>
  <si>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</si>
  <si>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</si>
  <si>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</si>
  <si>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</si>
  <si>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</si>
  <si>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</si>
  <si>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</si>
  <si>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</si>
  <si>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</si>
  <si>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</si>
  <si>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</si>
  <si>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</si>
  <si>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</si>
  <si>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</si>
  <si>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</si>
  <si>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</si>
  <si>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</si>
  <si>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</si>
  <si>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</si>
  <si>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</si>
  <si>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</si>
  <si>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</si>
  <si>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</si>
  <si>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</si>
  <si>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</si>
  <si>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</si>
  <si>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</si>
  <si>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</si>
  <si>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</si>
  <si>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</si>
  <si>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</si>
  <si>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</si>
  <si>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</si>
  <si>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</si>
  <si>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</si>
  <si>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</si>
  <si>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</si>
  <si>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</si>
  <si>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</si>
  <si>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</si>
  <si>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</si>
  <si>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</si>
  <si>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</si>
  <si>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</si>
  <si>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</si>
  <si>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</si>
  <si>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</si>
  <si>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</si>
  <si>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</si>
  <si>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</si>
  <si>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</si>
  <si>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</si>
  <si>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</si>
  <si>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</si>
  <si>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</si>
  <si>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</si>
  <si>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</si>
  <si>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</si>
  <si>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</si>
  <si>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</si>
  <si>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</si>
  <si>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</si>
  <si>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</si>
  <si>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</si>
  <si>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</si>
  <si>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</si>
  <si>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</si>
  <si>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</si>
  <si>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</si>
  <si>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</si>
  <si>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</si>
  <si>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</si>
  <si>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</si>
  <si>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</si>
  <si>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</si>
  <si>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</si>
  <si>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</si>
  <si>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</si>
  <si>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</si>
  <si>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</si>
  <si>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</si>
  <si>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</si>
  <si>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</si>
  <si>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</si>
  <si>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</si>
  <si>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</si>
  <si>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</si>
  <si>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</si>
  <si>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</si>
  <si>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</si>
  <si>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</si>
  <si>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</si>
  <si>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</si>
  <si>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</si>
  <si>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</si>
  <si>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</si>
  <si>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</si>
  <si>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</si>
  <si>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</si>
  <si>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</si>
  <si>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</si>
  <si>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</si>
  <si>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</si>
  <si>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</si>
  <si>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</si>
  <si>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</si>
  <si>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</si>
  <si>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</si>
  <si>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</si>
  <si>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</si>
  <si>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</si>
  <si>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</si>
  <si>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</si>
  <si>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</si>
  <si>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</si>
  <si>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</si>
  <si>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</si>
  <si>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</si>
  <si>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</si>
  <si>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</si>
  <si>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</si>
  <si>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</si>
  <si>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</si>
  <si>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</si>
  <si>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</si>
  <si>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</si>
  <si>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</si>
  <si>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</si>
  <si>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</si>
  <si>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</si>
  <si>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</si>
  <si>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</si>
  <si>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</si>
  <si>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</si>
  <si>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</si>
  <si>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</si>
  <si>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</si>
  <si>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</si>
  <si>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</si>
  <si>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</si>
  <si>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</si>
  <si>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</si>
  <si>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</si>
  <si>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</si>
  <si>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</si>
  <si>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</si>
  <si>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</si>
  <si>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</si>
  <si>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</si>
  <si>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</si>
  <si>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</si>
  <si>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</si>
  <si>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</si>
  <si>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</si>
  <si>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</si>
  <si>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</si>
  <si>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</si>
  <si>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</si>
  <si>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</si>
  <si>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</si>
  <si>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</si>
  <si>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</si>
  <si>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</si>
  <si>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</si>
  <si>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</si>
  <si>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</si>
  <si>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</si>
  <si>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</si>
  <si>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</si>
  <si>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</si>
  <si>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</si>
  <si>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</si>
  <si>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</si>
  <si>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</si>
  <si>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</si>
  <si>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</si>
  <si>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</si>
  <si>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</si>
  <si>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</si>
  <si>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</si>
  <si>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</si>
  <si>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</si>
  <si>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</si>
  <si>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</si>
  <si>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</si>
  <si>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</si>
  <si>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</si>
  <si>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</si>
  <si>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</si>
  <si>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</si>
  <si>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</si>
  <si>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</si>
  <si>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</si>
  <si>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</si>
  <si>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</si>
  <si>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</si>
  <si>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</si>
  <si>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</si>
  <si>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</si>
  <si>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</si>
  <si>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</si>
  <si>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</si>
  <si>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</si>
  <si>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</si>
  <si>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</si>
  <si>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</si>
  <si>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</si>
  <si>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</si>
  <si>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</si>
  <si>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</si>
  <si>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</si>
  <si>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</si>
  <si>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</si>
  <si>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</si>
  <si>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</si>
  <si>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</si>
  <si>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</si>
  <si>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</si>
  <si>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</si>
  <si>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</si>
  <si>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</si>
  <si>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</si>
  <si>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</si>
  <si>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</si>
  <si>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</si>
  <si>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</si>
  <si>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</si>
  <si>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</si>
  <si>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</si>
  <si>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</si>
  <si>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</si>
  <si>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</si>
  <si>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</si>
  <si>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</si>
  <si>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</si>
  <si>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</si>
  <si>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</si>
  <si>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</si>
  <si>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</si>
  <si>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</si>
  <si>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</si>
  <si>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</si>
  <si>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</si>
  <si>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</si>
  <si>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</si>
  <si>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</si>
  <si>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</si>
  <si>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</si>
  <si>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</si>
  <si>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</si>
  <si>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</si>
  <si>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</si>
  <si>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</si>
  <si>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</si>
  <si>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</si>
  <si>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</si>
  <si>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</si>
  <si>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</si>
  <si>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</si>
  <si>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</si>
  <si>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</si>
  <si>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</si>
  <si>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</si>
  <si>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</si>
  <si>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</si>
  <si>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</si>
  <si>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</si>
  <si>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</si>
  <si>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</si>
  <si>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</si>
  <si>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</si>
  <si>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</si>
  <si>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</si>
  <si>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</si>
  <si>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</si>
  <si>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</si>
  <si>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</si>
  <si>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</si>
  <si>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</si>
  <si>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</si>
  <si>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</si>
  <si>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</si>
  <si>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</si>
  <si>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</si>
  <si>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</si>
  <si>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</si>
  <si>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</si>
  <si>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</si>
  <si>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</si>
  <si>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</si>
  <si>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</si>
  <si>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</si>
  <si>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</si>
  <si>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</si>
  <si>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</si>
  <si>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</si>
  <si>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</si>
  <si>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</si>
  <si>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</si>
  <si>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</si>
  <si>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</si>
  <si>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</si>
  <si>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</si>
  <si>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</si>
  <si>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</si>
  <si>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</si>
  <si>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</si>
  <si>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</si>
  <si>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</si>
  <si>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</si>
  <si>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</si>
  <si>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</si>
  <si>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</si>
  <si>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</si>
  <si>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</si>
  <si>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</si>
  <si>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</si>
  <si>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</si>
  <si>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</si>
  <si>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</si>
  <si>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</si>
  <si>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</si>
  <si>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</si>
  <si>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</si>
  <si>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</si>
  <si>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</si>
  <si>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</si>
  <si>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</si>
  <si>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</si>
  <si>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</si>
  <si>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</si>
  <si>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</si>
  <si>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</si>
  <si>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</si>
  <si>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</si>
  <si>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</si>
  <si>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</si>
  <si>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</si>
  <si>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</si>
  <si>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</si>
  <si>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</si>
  <si>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</si>
  <si>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</si>
  <si>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</si>
  <si>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</si>
  <si>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</si>
  <si>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</si>
  <si>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</si>
  <si>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</si>
  <si>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</si>
  <si>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</si>
  <si>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</si>
  <si>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</si>
  <si>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</si>
  <si>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</si>
  <si>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</si>
  <si>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</si>
  <si>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</si>
  <si>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</si>
  <si>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</si>
  <si>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</si>
  <si>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</si>
  <si>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</si>
  <si>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</si>
  <si>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</si>
  <si>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</si>
  <si>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</si>
  <si>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</si>
  <si>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</si>
  <si>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</si>
  <si>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</si>
  <si>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</si>
  <si>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</si>
  <si>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</si>
  <si>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</si>
  <si>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</si>
  <si>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</si>
  <si>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</si>
  <si>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</si>
  <si>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</si>
  <si>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</si>
  <si>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</si>
  <si>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</si>
  <si>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</si>
  <si>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</si>
  <si>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</si>
  <si>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</si>
  <si>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</si>
  <si>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</si>
  <si>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</si>
  <si>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</si>
  <si>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</si>
  <si>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</si>
  <si>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</si>
  <si>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</si>
  <si>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</si>
  <si>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</si>
  <si>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</si>
  <si>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</si>
  <si>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</si>
  <si>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</si>
  <si>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</si>
  <si>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</si>
  <si>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</si>
  <si>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</si>
  <si>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</si>
  <si>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</si>
  <si>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</si>
  <si>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</si>
  <si>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</si>
  <si>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</si>
  <si>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</si>
  <si>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</si>
  <si>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</si>
  <si>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</si>
  <si>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</si>
  <si>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</si>
  <si>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</si>
  <si>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</si>
  <si>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</si>
  <si>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</si>
  <si>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</si>
  <si>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</si>
  <si>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</si>
  <si>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</si>
  <si>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</si>
  <si>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</si>
  <si>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</si>
  <si>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</si>
  <si>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</si>
  <si>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</si>
  <si>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</si>
  <si>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</si>
  <si>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</si>
  <si>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</si>
  <si>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</si>
  <si>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</si>
  <si>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</si>
  <si>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</si>
  <si>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</si>
  <si>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</si>
  <si>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</si>
  <si>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</si>
  <si>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</si>
  <si>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</si>
  <si>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</si>
  <si>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</si>
  <si>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</si>
  <si>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</si>
  <si>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</si>
  <si>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</si>
  <si>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</si>
  <si>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</si>
  <si>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</si>
  <si>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</si>
  <si>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</si>
  <si>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</si>
  <si>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</si>
  <si>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</si>
  <si>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</si>
  <si>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</si>
  <si>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</si>
  <si>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</si>
  <si>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</si>
  <si>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</si>
  <si>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</si>
  <si>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</si>
  <si>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</si>
  <si>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</si>
  <si>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</si>
  <si>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</si>
  <si>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</si>
  <si>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</si>
  <si>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</si>
  <si>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</si>
  <si>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</si>
  <si>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</si>
  <si>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</si>
  <si>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</si>
  <si>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</si>
  <si>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</si>
  <si>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</si>
  <si>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</si>
  <si>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</si>
  <si>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</si>
  <si>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</si>
  <si>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</si>
  <si>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</si>
  <si>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</si>
  <si>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</si>
  <si>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</si>
  <si>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</si>
  <si>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</si>
  <si>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</si>
  <si>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</si>
  <si>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</si>
  <si>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</si>
  <si>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</si>
  <si>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</si>
  <si>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</si>
  <si>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</si>
  <si>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</si>
  <si>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</si>
  <si>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</si>
  <si>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</si>
  <si>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</si>
  <si>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</si>
  <si>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</si>
  <si>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</si>
  <si>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</si>
  <si>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</si>
  <si>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</si>
  <si>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</si>
  <si>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</si>
  <si>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</si>
  <si>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</si>
  <si>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</si>
  <si>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</si>
  <si>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</si>
  <si>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</si>
  <si>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</si>
  <si>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</si>
  <si>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</si>
  <si>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</si>
  <si>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</si>
  <si>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</si>
  <si>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</si>
  <si>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</si>
  <si>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</si>
  <si>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</si>
  <si>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</si>
  <si>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</si>
  <si>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</si>
  <si>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</si>
  <si>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</si>
  <si>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</si>
  <si>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</si>
  <si>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</si>
  <si>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</si>
  <si>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</si>
  <si>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</si>
  <si>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</si>
  <si>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</si>
  <si>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</si>
  <si>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</si>
  <si>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</si>
  <si>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</si>
  <si>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</si>
  <si>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</si>
  <si>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</si>
  <si>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</si>
  <si>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</si>
  <si>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</si>
  <si>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</si>
  <si>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</si>
  <si>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</si>
  <si>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</si>
  <si>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</si>
  <si>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</si>
  <si>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</si>
  <si>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</si>
  <si>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</si>
  <si>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</si>
  <si>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</si>
  <si>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</si>
  <si>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</si>
  <si>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</si>
  <si>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</si>
  <si>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</si>
  <si>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</si>
  <si>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</si>
  <si>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</si>
  <si>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</si>
  <si>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</si>
  <si>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</si>
  <si>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</si>
  <si>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</si>
  <si>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</si>
  <si>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</si>
  <si>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</si>
  <si>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</si>
  <si>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</si>
  <si>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</si>
  <si>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</si>
  <si>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</si>
  <si>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</si>
  <si>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</si>
  <si>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</si>
  <si>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</si>
  <si>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</si>
  <si>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</si>
  <si>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</si>
  <si>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</si>
  <si>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</si>
  <si>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</si>
  <si>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</si>
  <si>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</si>
  <si>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</si>
  <si>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</si>
  <si>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</si>
  <si>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</si>
  <si>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</si>
  <si>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</si>
  <si>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</si>
  <si>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</si>
  <si>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</si>
  <si>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</si>
  <si>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</si>
  <si>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</si>
  <si>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</si>
  <si>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</si>
  <si>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</si>
  <si>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</si>
  <si>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</si>
  <si>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</si>
  <si>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</si>
  <si>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</si>
  <si>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</si>
  <si>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</si>
  <si>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</si>
  <si>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</si>
  <si>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</si>
  <si>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</si>
  <si>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</si>
  <si>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</si>
  <si>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</si>
  <si>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</si>
  <si>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</si>
  <si>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</si>
  <si>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</si>
  <si>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</si>
  <si>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</si>
  <si>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</si>
  <si>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</si>
  <si>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</si>
  <si>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</si>
  <si>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</si>
  <si>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</si>
  <si>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</si>
  <si>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</si>
  <si>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</si>
  <si>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</si>
  <si>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</si>
  <si>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</si>
  <si>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</si>
  <si>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</si>
  <si>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</si>
  <si>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</si>
  <si>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</si>
  <si>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</si>
  <si>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</si>
  <si>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</si>
  <si>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</si>
  <si>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</si>
  <si>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</si>
  <si>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</si>
  <si>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</si>
  <si>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</si>
  <si>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</si>
  <si>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</si>
  <si>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</si>
  <si>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</si>
  <si>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</si>
  <si>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</si>
  <si>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</si>
  <si>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</si>
  <si>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</si>
  <si>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</si>
  <si>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</si>
  <si>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</si>
  <si>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</si>
  <si>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</si>
  <si>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</si>
  <si>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</si>
  <si>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</si>
  <si>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</si>
  <si>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</si>
  <si>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</si>
  <si>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</si>
  <si>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</si>
  <si>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</si>
  <si>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</si>
  <si>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</si>
  <si>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</si>
  <si>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</si>
  <si>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</si>
  <si>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</si>
  <si>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</si>
  <si>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</si>
  <si>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</si>
  <si>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</si>
  <si>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</si>
  <si>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</si>
  <si>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</si>
  <si>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</si>
  <si>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</si>
  <si>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</si>
  <si>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</si>
  <si>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</si>
  <si>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</si>
  <si>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</si>
  <si>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</si>
  <si>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</si>
  <si>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</si>
  <si>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</si>
  <si>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</si>
  <si>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</si>
  <si>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</si>
  <si>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</si>
  <si>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</si>
  <si>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</si>
  <si>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</si>
  <si>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</si>
  <si>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</si>
  <si>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</si>
  <si>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</si>
  <si>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</si>
  <si>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</si>
  <si>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</si>
  <si>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</si>
  <si>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</si>
  <si>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</si>
  <si>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</si>
  <si>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</si>
  <si>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</si>
  <si>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</si>
  <si>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</si>
  <si>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</si>
  <si>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</si>
  <si>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</si>
  <si>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</si>
  <si>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</si>
  <si>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</si>
  <si>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</si>
  <si>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</si>
  <si>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</si>
  <si>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</si>
  <si>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</si>
  <si>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</si>
  <si>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</si>
  <si>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</si>
  <si>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</si>
  <si>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</si>
  <si>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</si>
  <si>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</si>
  <si>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</si>
  <si>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</si>
  <si>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</si>
  <si>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</si>
  <si>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</si>
  <si>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</si>
  <si>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</si>
  <si>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</si>
  <si>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</si>
  <si>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</si>
  <si>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</si>
  <si>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</si>
  <si>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</si>
  <si>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</si>
  <si>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</si>
  <si>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</si>
  <si>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</si>
  <si>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</si>
  <si>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</si>
  <si>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</si>
  <si>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</si>
  <si>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</si>
  <si>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</si>
  <si>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</si>
  <si>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</si>
  <si>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</si>
  <si>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</si>
  <si>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</si>
  <si>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</si>
  <si>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</si>
  <si>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</si>
  <si>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</si>
  <si>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</si>
  <si>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</si>
  <si>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</si>
  <si>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</si>
  <si>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</si>
  <si>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</si>
  <si>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</si>
  <si>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</si>
  <si>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</si>
  <si>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</si>
  <si>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</si>
  <si>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</si>
  <si>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</si>
  <si>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</si>
  <si>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</si>
  <si>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</si>
  <si>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</si>
  <si>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</si>
  <si>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</si>
  <si>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</si>
  <si>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</si>
  <si>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</si>
  <si>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</si>
  <si>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</si>
  <si>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</si>
  <si>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</si>
  <si>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</si>
  <si>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</si>
  <si>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</si>
  <si>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</si>
  <si>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</si>
  <si>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</si>
  <si>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</si>
  <si>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</si>
  <si>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</si>
  <si>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</si>
  <si>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</si>
  <si>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</si>
  <si>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</si>
  <si>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</si>
  <si>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</si>
  <si>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</si>
  <si>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</si>
  <si>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</si>
  <si>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</si>
  <si>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</si>
  <si>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</si>
  <si>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</si>
  <si>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</si>
  <si>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</si>
  <si>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</si>
  <si>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</si>
  <si>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</si>
  <si>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</si>
  <si>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</si>
  <si>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</si>
  <si>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</si>
  <si>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</si>
  <si>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</si>
  <si>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</si>
  <si>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</si>
  <si>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</si>
  <si>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</si>
  <si>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</si>
  <si>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</si>
  <si>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</si>
  <si>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</si>
  <si>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</si>
  <si>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</si>
  <si>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</si>
  <si>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</si>
  <si>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</si>
  <si>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</si>
  <si>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</si>
  <si>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</si>
  <si>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</si>
  <si>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</si>
  <si>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</si>
  <si>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</si>
  <si>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</si>
  <si>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</si>
  <si>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</si>
  <si>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</si>
  <si>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</si>
  <si>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</si>
  <si>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</si>
  <si>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</si>
  <si>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</si>
  <si>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</si>
  <si>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</si>
  <si>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</si>
  <si>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</si>
  <si>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</si>
  <si>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</si>
  <si>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</si>
  <si>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</si>
  <si>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</si>
  <si>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</si>
  <si>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</si>
  <si>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</si>
  <si>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</si>
  <si>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</si>
  <si>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</si>
  <si>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</si>
  <si>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</si>
  <si>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</si>
  <si>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</si>
  <si>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</si>
  <si>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</si>
  <si>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</si>
  <si>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</si>
  <si>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</si>
  <si>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</si>
  <si>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</si>
  <si>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</si>
  <si>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</si>
  <si>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</si>
  <si>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</si>
  <si>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</si>
  <si>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</si>
  <si>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</si>
  <si>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</si>
  <si>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</si>
  <si>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</si>
  <si>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</si>
  <si>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</si>
  <si>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</si>
  <si>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</si>
  <si>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</si>
  <si>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</si>
  <si>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</si>
  <si>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</si>
  <si>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</si>
  <si>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</si>
  <si>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</si>
  <si>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</si>
  <si>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</si>
  <si>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</si>
  <si>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</si>
  <si>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</si>
  <si>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</si>
  <si>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</si>
  <si>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</si>
  <si>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</si>
  <si>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</si>
  <si>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</si>
  <si>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</si>
  <si>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</si>
  <si>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</si>
  <si>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</si>
  <si>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</si>
  <si>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</si>
  <si>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</si>
  <si>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</si>
  <si>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</si>
  <si>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</si>
  <si>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</si>
  <si>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</si>
  <si>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</si>
  <si>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</si>
  <si>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</si>
  <si>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</si>
  <si>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</si>
  <si>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</si>
  <si>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</si>
  <si>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</si>
  <si>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</si>
  <si>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</si>
  <si>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</si>
  <si>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</si>
  <si>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</si>
  <si>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</si>
  <si>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</si>
  <si>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</si>
  <si>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</si>
  <si>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</si>
  <si>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</si>
  <si>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</si>
  <si>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</si>
  <si>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</si>
  <si>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</si>
  <si>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</si>
  <si>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</si>
  <si>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</si>
  <si>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</si>
  <si>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</si>
  <si>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</si>
  <si>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</si>
  <si>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</si>
  <si>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</si>
  <si>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</si>
  <si>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</si>
  <si>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</si>
  <si>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</si>
  <si>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</si>
  <si>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</si>
  <si>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</si>
  <si>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</si>
  <si>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</si>
  <si>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</si>
  <si>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</si>
  <si>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</si>
  <si>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</si>
  <si>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</si>
  <si>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</si>
  <si>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</si>
  <si>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</si>
  <si>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</si>
  <si>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</si>
  <si>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</si>
  <si>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</si>
  <si>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</si>
  <si>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</si>
  <si>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</si>
  <si>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</si>
  <si>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</si>
  <si>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</si>
  <si>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</si>
  <si>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</si>
  <si>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</si>
  <si>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</si>
  <si>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</si>
  <si>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</si>
  <si>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</si>
  <si>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</si>
  <si>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</si>
  <si>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</si>
  <si>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</si>
  <si>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</si>
  <si>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</si>
  <si>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</si>
  <si>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</si>
  <si>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</si>
  <si>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</si>
  <si>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</si>
  <si>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</si>
  <si>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</si>
  <si>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</si>
  <si>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</si>
  <si>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</si>
  <si>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</si>
  <si>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</si>
  <si>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</si>
  <si>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</si>
  <si>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</si>
  <si>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</si>
  <si>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</si>
  <si>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</si>
  <si>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</si>
  <si>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</si>
  <si>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</si>
  <si>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</si>
  <si>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</si>
  <si>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</si>
  <si>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</si>
  <si>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</si>
  <si>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</si>
  <si>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</si>
  <si>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</si>
  <si>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</si>
  <si>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</si>
  <si>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</si>
  <si>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</si>
  <si>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</si>
  <si>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</si>
  <si>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</si>
  <si>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</si>
  <si>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</si>
  <si>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</si>
  <si>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</si>
  <si>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</si>
  <si>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</si>
  <si>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</si>
  <si>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</si>
  <si>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</si>
  <si>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</si>
  <si>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</si>
  <si>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</si>
  <si>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</si>
  <si>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</si>
  <si>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</si>
  <si>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</si>
  <si>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</si>
  <si>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</si>
  <si>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</si>
  <si>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</si>
  <si>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</si>
  <si>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</si>
  <si>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</si>
  <si>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</si>
  <si>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</si>
  <si>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</si>
  <si>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</si>
  <si>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</si>
  <si>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</si>
  <si>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</si>
  <si>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</si>
  <si>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</si>
  <si>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</si>
  <si>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</si>
  <si>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</si>
  <si>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</si>
  <si>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</si>
  <si>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</si>
  <si>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</si>
  <si>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</si>
  <si>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</si>
  <si>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</si>
  <si>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</si>
  <si>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</si>
  <si>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</si>
  <si>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</si>
  <si>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</si>
  <si>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</si>
  <si>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</si>
  <si>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</si>
  <si>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</si>
  <si>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</si>
  <si>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</si>
  <si>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</si>
  <si>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</si>
  <si>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</si>
  <si>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</si>
  <si>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</si>
  <si>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</si>
  <si>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</si>
  <si>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</si>
  <si>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</si>
  <si>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</si>
  <si>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</si>
  <si>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</si>
  <si>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</si>
  <si>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</si>
  <si>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</si>
  <si>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</si>
  <si>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</si>
  <si>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</si>
  <si>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</si>
  <si>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</si>
  <si>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</si>
  <si>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</si>
  <si>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</si>
  <si>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</si>
  <si>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</si>
  <si>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</si>
  <si>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</si>
  <si>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</si>
  <si>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</si>
  <si>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</si>
  <si>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</si>
  <si>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</si>
  <si>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</si>
  <si>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</si>
  <si>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</si>
  <si>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</si>
  <si>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</si>
  <si>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</si>
  <si>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</si>
  <si>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</si>
  <si>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</si>
  <si>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</si>
  <si>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</si>
  <si>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</si>
  <si>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</si>
  <si>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</si>
  <si>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</si>
  <si>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</si>
  <si>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</si>
  <si>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</si>
  <si>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</si>
  <si>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</si>
  <si>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</si>
  <si>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</si>
  <si>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</si>
  <si>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</si>
  <si>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</si>
  <si>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</si>
  <si>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</si>
  <si>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</si>
  <si>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</si>
  <si>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</si>
  <si>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</si>
  <si>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</si>
  <si>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</si>
  <si>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</si>
  <si>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</si>
  <si>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</si>
  <si>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</si>
  <si>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</si>
  <si>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</si>
  <si>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</si>
  <si>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</si>
  <si>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</si>
  <si>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</si>
  <si>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</si>
  <si>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</si>
  <si>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</si>
  <si>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</si>
  <si>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</si>
  <si>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</si>
  <si>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</si>
  <si>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</si>
  <si>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</si>
  <si>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</si>
  <si>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</si>
  <si>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</si>
  <si>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</si>
  <si>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</si>
  <si>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</si>
  <si>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</si>
  <si>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</si>
  <si>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</si>
  <si>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</si>
  <si>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</si>
  <si>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</si>
  <si>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</si>
  <si>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</si>
  <si>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</si>
  <si>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</si>
  <si>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</si>
  <si>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</si>
  <si>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</si>
  <si>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</si>
  <si>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</si>
  <si>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</si>
  <si>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</si>
  <si>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</si>
  <si>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</si>
  <si>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</si>
  <si>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</si>
  <si>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</si>
  <si>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</si>
  <si>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</si>
  <si>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</si>
  <si>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</si>
  <si>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</si>
  <si>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</si>
  <si>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</si>
  <si>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</si>
  <si>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</si>
  <si>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</si>
  <si>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</si>
  <si>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</si>
  <si>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</si>
  <si>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</si>
  <si>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</si>
  <si>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</si>
  <si>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</si>
  <si>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</si>
  <si>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</si>
  <si>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</si>
  <si>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</si>
  <si>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</si>
  <si>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</si>
  <si>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</si>
  <si>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</si>
  <si>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</si>
  <si>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</si>
  <si>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</si>
  <si>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</si>
  <si>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</si>
  <si>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</si>
  <si>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</si>
  <si>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</si>
  <si>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</si>
  <si>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</si>
  <si>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</si>
  <si>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</si>
  <si>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</si>
  <si>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</si>
  <si>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</si>
  <si>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</si>
  <si>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</si>
  <si>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</si>
  <si>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</si>
  <si>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</si>
  <si>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</si>
  <si>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</si>
  <si>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</si>
  <si>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</si>
  <si>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</si>
  <si>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</si>
  <si>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</si>
  <si>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</si>
  <si>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</si>
  <si>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</si>
  <si>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</si>
  <si>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</si>
  <si>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</si>
  <si>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</si>
  <si>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</si>
  <si>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</si>
  <si>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</si>
  <si>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</si>
  <si>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</si>
  <si>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</si>
  <si>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</si>
  <si>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</si>
  <si>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</si>
  <si>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</si>
  <si>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</si>
  <si>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</si>
  <si>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</si>
  <si>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</si>
  <si>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</si>
  <si>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</si>
  <si>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</si>
  <si>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</si>
  <si>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</si>
  <si>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</si>
  <si>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</si>
  <si>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</si>
  <si>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</si>
  <si>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</si>
  <si>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</si>
  <si>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</si>
  <si>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</si>
  <si>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</si>
  <si>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</si>
  <si>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</si>
  <si>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</si>
  <si>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</si>
  <si>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</si>
  <si>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</si>
  <si>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</si>
  <si>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</si>
  <si>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</si>
  <si>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</si>
  <si>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</si>
  <si>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</si>
  <si>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</si>
  <si>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</si>
  <si>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</si>
  <si>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</si>
  <si>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</si>
  <si>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</si>
  <si>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</si>
  <si>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</si>
  <si>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</si>
  <si>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</si>
  <si>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</si>
  <si>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</si>
  <si>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</si>
  <si>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</si>
  <si>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</si>
  <si>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</si>
  <si>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</si>
  <si>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</si>
  <si>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</si>
  <si>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</si>
  <si>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</si>
  <si>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</si>
  <si>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</si>
  <si>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</si>
  <si>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</si>
  <si>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</si>
  <si>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</si>
  <si>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</si>
  <si>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</si>
  <si>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</si>
  <si>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</si>
  <si>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</si>
  <si>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</si>
  <si>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</si>
  <si>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</si>
  <si>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</si>
  <si>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</si>
  <si>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</si>
  <si>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</si>
  <si>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</si>
  <si>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</si>
  <si>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</si>
  <si>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</si>
  <si>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</si>
  <si>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</si>
  <si>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</si>
  <si>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</si>
  <si>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</si>
  <si>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</si>
  <si>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</si>
  <si>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</si>
  <si>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</si>
  <si>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</si>
  <si>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</si>
  <si>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</si>
  <si>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</si>
  <si>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</si>
  <si>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</si>
  <si>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</si>
  <si>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</si>
  <si>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</si>
  <si>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</si>
  <si>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</si>
  <si>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</si>
  <si>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</si>
  <si>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</si>
  <si>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</si>
  <si>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</si>
  <si>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</si>
  <si>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</si>
  <si>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</si>
  <si>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</si>
  <si>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</si>
  <si>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</si>
  <si>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</si>
  <si>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</si>
  <si>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</si>
  <si>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</si>
  <si>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</si>
  <si>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</si>
  <si>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</si>
  <si>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</si>
  <si>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</si>
  <si>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</si>
  <si>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</si>
  <si>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</si>
  <si>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</si>
  <si>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</si>
  <si>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</si>
  <si>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</si>
  <si>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</si>
  <si>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</si>
  <si>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</si>
  <si>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</si>
  <si>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</si>
  <si>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</si>
  <si>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</si>
  <si>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</si>
  <si>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</si>
  <si>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</si>
  <si>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</si>
  <si>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</si>
  <si>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</si>
  <si>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</si>
  <si>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</si>
  <si>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</si>
  <si>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</si>
  <si>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</si>
  <si>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</si>
  <si>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</si>
  <si>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</si>
  <si>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</si>
  <si>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</si>
  <si>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</si>
  <si>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</si>
  <si>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</si>
  <si>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</si>
  <si>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</si>
  <si>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</si>
  <si>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</si>
  <si>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</si>
  <si>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</si>
  <si>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</si>
  <si>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</si>
  <si>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</si>
  <si>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</si>
  <si>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</si>
  <si>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</si>
  <si>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</si>
  <si>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</si>
  <si>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</si>
  <si>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</si>
  <si>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</si>
  <si>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</si>
  <si>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</si>
  <si>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</si>
  <si>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</si>
  <si>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</si>
  <si>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</si>
  <si>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</si>
  <si>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</si>
  <si>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</si>
  <si>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</si>
  <si>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</si>
  <si>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</si>
  <si>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</si>
  <si>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</si>
  <si>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</si>
  <si>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</si>
  <si>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</si>
  <si>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</si>
  <si>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</si>
  <si>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</si>
  <si>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</si>
  <si>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</si>
  <si>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</si>
  <si>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</si>
  <si>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</si>
  <si>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</si>
  <si>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</si>
  <si>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</si>
  <si>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</si>
  <si>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</si>
  <si>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</si>
  <si>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</si>
  <si>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</si>
  <si>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</si>
  <si>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</si>
  <si>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</si>
  <si>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</si>
  <si>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</si>
  <si>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</si>
  <si>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</si>
  <si>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</si>
  <si>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</si>
  <si>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</si>
  <si>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</si>
  <si>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</si>
  <si>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</si>
  <si>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</si>
  <si>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</si>
  <si>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</si>
  <si>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</si>
  <si>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</si>
  <si>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</si>
  <si>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</si>
  <si>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</si>
  <si>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</si>
  <si>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</si>
  <si>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</si>
  <si>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</si>
  <si>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</si>
  <si>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</si>
  <si>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</si>
  <si>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</si>
  <si>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</si>
  <si>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</si>
  <si>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</si>
  <si>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</si>
  <si>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</si>
  <si>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</si>
  <si>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</si>
  <si>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</si>
  <si>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</si>
  <si>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</si>
  <si>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</si>
  <si>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</si>
  <si>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</si>
  <si>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</si>
  <si>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</si>
  <si>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</si>
  <si>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</si>
  <si>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</si>
  <si>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</si>
  <si>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</si>
  <si>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</si>
  <si>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</si>
  <si>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</si>
  <si>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</si>
  <si>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</si>
  <si>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</si>
  <si>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</si>
  <si>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</si>
  <si>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</si>
  <si>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</si>
  <si>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</si>
  <si>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</si>
  <si>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</si>
  <si>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</si>
  <si>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</si>
  <si>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</si>
  <si>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</si>
  <si>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</si>
  <si>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</si>
  <si>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</si>
  <si>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</si>
  <si>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</si>
  <si>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</si>
  <si>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</si>
  <si>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</si>
  <si>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</si>
  <si>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</si>
  <si>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</si>
  <si>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</si>
  <si>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</si>
  <si>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</si>
  <si>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</si>
  <si>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</si>
  <si>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</si>
  <si>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</si>
  <si>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</si>
  <si>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</si>
  <si>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</si>
  <si>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</si>
  <si>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</si>
  <si>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</si>
  <si>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</si>
  <si>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</si>
  <si>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</si>
  <si>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</si>
  <si>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</si>
  <si>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</si>
  <si>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</si>
  <si>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</si>
  <si>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</si>
  <si>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</si>
  <si>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</si>
  <si>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</si>
  <si>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</si>
  <si>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</si>
  <si>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</si>
  <si>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</si>
  <si>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</si>
  <si>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</si>
  <si>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</si>
  <si>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</si>
  <si>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</si>
  <si>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</si>
  <si>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</si>
  <si>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</si>
  <si>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</si>
  <si>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</si>
  <si>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</si>
  <si>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</si>
  <si>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</si>
  <si>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</si>
  <si>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</si>
  <si>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</si>
  <si>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</si>
  <si>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</si>
  <si>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</si>
  <si>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</si>
  <si>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</si>
  <si>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</si>
  <si>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</si>
  <si>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</si>
  <si>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</si>
  <si>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</si>
  <si>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</si>
  <si>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</si>
  <si>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</si>
  <si>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</si>
  <si>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</si>
  <si>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</si>
  <si>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</si>
  <si>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</si>
  <si>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</si>
  <si>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</si>
  <si>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</si>
  <si>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</si>
  <si>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</si>
  <si>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</si>
  <si>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</si>
  <si>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</si>
  <si>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</si>
  <si>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</si>
  <si>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</si>
  <si>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</si>
  <si>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</si>
  <si>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</si>
  <si>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</si>
  <si>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</si>
  <si>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</si>
  <si>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</si>
  <si>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</si>
  <si>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</si>
  <si>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</si>
  <si>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</si>
  <si>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</si>
  <si>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</si>
  <si>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</si>
  <si>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</si>
  <si>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</si>
  <si>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</si>
  <si>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</si>
  <si>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</si>
  <si>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</si>
  <si>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</si>
  <si>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</si>
  <si>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</si>
  <si>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</si>
  <si>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</si>
  <si>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</si>
  <si>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</si>
  <si>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</si>
  <si>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</si>
  <si>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</si>
  <si>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</si>
  <si>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</si>
  <si>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</si>
  <si>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</si>
  <si>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</si>
  <si>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</si>
  <si>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</si>
  <si>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</si>
  <si>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</si>
  <si>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</si>
  <si>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</si>
  <si>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</si>
  <si>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</si>
  <si>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</si>
  <si>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</si>
  <si>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</si>
  <si>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</si>
  <si>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</si>
  <si>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</si>
  <si>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</si>
  <si>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</si>
  <si>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</si>
  <si>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</si>
  <si>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</si>
  <si>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</si>
  <si>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</si>
  <si>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</si>
  <si>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</si>
  <si>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</si>
  <si>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</si>
  <si>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</si>
  <si>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</si>
  <si>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</si>
  <si>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</si>
  <si>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</si>
  <si>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</si>
  <si>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</si>
  <si>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</si>
  <si>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</si>
  <si>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</si>
  <si>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</si>
  <si>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</si>
  <si>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</si>
  <si>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</si>
  <si>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</si>
  <si>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</si>
  <si>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</si>
  <si>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</si>
  <si>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</si>
  <si>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</si>
  <si>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</si>
  <si>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</si>
  <si>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</si>
  <si>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</si>
  <si>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</si>
  <si>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</si>
  <si>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</si>
  <si>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</si>
  <si>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</si>
  <si>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</si>
  <si>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</si>
  <si>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</si>
  <si>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</si>
  <si>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</si>
  <si>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</si>
  <si>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</si>
  <si>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</si>
  <si>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</si>
  <si>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</si>
  <si>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</si>
  <si>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</si>
  <si>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</si>
  <si>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</si>
  <si>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</si>
  <si>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</si>
  <si>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</si>
  <si>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</si>
  <si>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</si>
  <si>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</si>
  <si>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</si>
  <si>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</si>
  <si>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</si>
  <si>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</si>
  <si>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</si>
  <si>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</si>
  <si>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</si>
  <si>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</si>
  <si>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</si>
  <si>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</si>
  <si>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</si>
  <si>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</si>
  <si>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</si>
  <si>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</si>
  <si>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</si>
  <si>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</si>
  <si>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</si>
  <si>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</si>
  <si>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</si>
  <si>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</si>
  <si>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</si>
  <si>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</si>
  <si>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</si>
  <si>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</si>
  <si>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</si>
  <si>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</si>
  <si>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</si>
  <si>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</si>
  <si>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</si>
  <si>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</si>
  <si>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</si>
  <si>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</si>
  <si>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</si>
  <si>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</si>
  <si>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</si>
  <si>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</si>
  <si>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</si>
  <si>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</si>
  <si>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</si>
  <si>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</si>
  <si>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</si>
  <si>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</si>
  <si>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</si>
  <si>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</si>
  <si>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</si>
  <si>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</si>
  <si>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</si>
  <si>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</si>
  <si>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</si>
  <si>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</si>
  <si>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</si>
  <si>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</si>
  <si>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</si>
  <si>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</si>
  <si>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</si>
  <si>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</si>
  <si>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</si>
  <si>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</si>
  <si>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</si>
  <si>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</si>
  <si>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</si>
  <si>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</si>
  <si>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</si>
  <si>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</si>
  <si>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</si>
  <si>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</si>
  <si>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</si>
  <si>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</si>
  <si>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</si>
  <si>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</si>
  <si>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</si>
  <si>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</si>
  <si>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</si>
  <si>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</si>
  <si>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</si>
  <si>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</si>
  <si>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</si>
  <si>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</si>
  <si>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</si>
  <si>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</si>
  <si>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</si>
  <si>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</si>
  <si>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</si>
  <si>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</si>
  <si>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</si>
  <si>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</si>
  <si>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</si>
  <si>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</si>
  <si>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</si>
  <si>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</si>
  <si>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</si>
  <si>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</si>
  <si>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</si>
  <si>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</si>
  <si>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</si>
  <si>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</si>
  <si>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</si>
  <si>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</si>
  <si>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</si>
  <si>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</si>
  <si>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</si>
  <si>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</si>
  <si>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</si>
  <si>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</si>
  <si>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</si>
  <si>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</si>
  <si>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</si>
  <si>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</si>
  <si>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</si>
  <si>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</si>
  <si>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</si>
  <si>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</si>
  <si>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</si>
  <si>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</si>
  <si>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</si>
  <si>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</si>
  <si>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</si>
  <si>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</si>
  <si>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</si>
  <si>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</si>
  <si>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</si>
  <si>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</si>
  <si>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</si>
  <si>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</si>
  <si>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</si>
  <si>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</si>
  <si>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</si>
  <si>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</si>
  <si>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</si>
  <si>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</si>
  <si>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</si>
  <si>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</si>
  <si>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</si>
  <si>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</si>
  <si>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</si>
  <si>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</si>
  <si>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</si>
  <si>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</si>
  <si>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</si>
  <si>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</si>
  <si>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</si>
  <si>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</si>
  <si>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</si>
  <si>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</si>
  <si>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</si>
  <si>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</si>
  <si>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</si>
  <si>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</si>
  <si>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</si>
  <si>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</si>
  <si>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</si>
  <si>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</si>
  <si>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</si>
  <si>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</si>
  <si>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</si>
  <si>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</si>
  <si>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</si>
  <si>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</si>
  <si>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</si>
  <si>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</si>
  <si>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</si>
  <si>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</si>
  <si>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</si>
  <si>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</si>
  <si>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</si>
  <si>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</si>
  <si>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</si>
  <si>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</si>
  <si>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</si>
  <si>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</si>
  <si>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</si>
  <si>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</si>
  <si>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</si>
  <si>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</si>
  <si>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</si>
  <si>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</si>
  <si>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</si>
  <si>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</si>
  <si>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</si>
  <si>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</si>
  <si>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</si>
  <si>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</si>
  <si>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</si>
  <si>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</si>
  <si>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</si>
  <si>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</si>
  <si>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</si>
  <si>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</si>
  <si>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</si>
  <si>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</si>
  <si>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</si>
  <si>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</si>
  <si>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</si>
  <si>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</si>
  <si>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</si>
  <si>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</si>
  <si>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</si>
  <si>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</si>
  <si>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</si>
  <si>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</si>
  <si>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</si>
  <si>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</si>
  <si>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</si>
  <si>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</si>
  <si>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</si>
  <si>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</si>
  <si>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</si>
  <si>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</si>
  <si>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</si>
  <si>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</si>
  <si>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</si>
  <si>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</si>
  <si>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</si>
  <si>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</si>
  <si>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</si>
  <si>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</si>
  <si>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</si>
  <si>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</si>
  <si>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</si>
  <si>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</si>
  <si>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</si>
  <si>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</si>
  <si>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</si>
  <si>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</si>
  <si>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</si>
  <si>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</si>
  <si>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</si>
  <si>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</si>
  <si>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</si>
  <si>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</si>
  <si>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</si>
  <si>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</si>
  <si>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</si>
  <si>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</si>
  <si>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</si>
  <si>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</si>
  <si>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</si>
  <si>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</si>
  <si>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</si>
  <si>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</si>
  <si>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</si>
  <si>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</si>
  <si>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</si>
  <si>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</si>
  <si>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</si>
  <si>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</si>
  <si>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</si>
  <si>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</si>
  <si>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</si>
  <si>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</si>
  <si>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</si>
  <si>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</si>
  <si>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</si>
  <si>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</si>
  <si>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</si>
  <si>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</si>
  <si>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</si>
  <si>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</si>
  <si>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</si>
  <si>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</si>
  <si>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</si>
  <si>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</si>
  <si>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</si>
  <si>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</si>
  <si>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</si>
  <si>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</si>
  <si>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</si>
  <si>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</si>
  <si>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</si>
  <si>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</si>
  <si>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</si>
  <si>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</si>
  <si>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</si>
  <si>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</si>
  <si>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</si>
  <si>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</si>
  <si>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</si>
  <si>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</si>
  <si>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</si>
  <si>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</si>
  <si>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</si>
  <si>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</si>
  <si>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</si>
  <si>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</si>
  <si>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</si>
  <si>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</si>
  <si>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</si>
  <si>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</si>
  <si>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</si>
  <si>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</si>
  <si>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</si>
  <si>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</si>
  <si>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</si>
  <si>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</si>
  <si>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</si>
  <si>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</si>
  <si>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</si>
  <si>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</si>
  <si>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</si>
  <si>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</si>
  <si>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</si>
  <si>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</si>
  <si>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</si>
  <si>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</si>
  <si>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</si>
  <si>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</si>
  <si>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</si>
  <si>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</si>
  <si>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</si>
  <si>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</si>
  <si>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</si>
  <si>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</si>
  <si>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</si>
  <si>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</si>
  <si>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</si>
  <si>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</si>
  <si>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</si>
  <si>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</si>
  <si>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</si>
  <si>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</si>
  <si>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</si>
  <si>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</si>
  <si>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</si>
  <si>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</si>
  <si>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</si>
  <si>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</si>
  <si>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</si>
  <si>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</si>
  <si>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</si>
  <si>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</si>
  <si>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</si>
  <si>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</si>
  <si>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</si>
  <si>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</si>
  <si>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</si>
  <si>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</si>
  <si>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</si>
  <si>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</si>
  <si>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</si>
  <si>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</si>
  <si>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</si>
  <si>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</si>
  <si>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</si>
  <si>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</si>
  <si>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</si>
  <si>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</si>
  <si>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</si>
  <si>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</si>
  <si>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</si>
  <si>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</si>
  <si>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</si>
  <si>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</si>
  <si>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</si>
  <si>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</si>
  <si>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</si>
  <si>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</si>
  <si>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</si>
  <si>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</si>
  <si>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</si>
  <si>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</si>
  <si>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</si>
  <si>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</si>
  <si>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</si>
  <si>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</si>
  <si>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</si>
  <si>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</si>
  <si>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</si>
  <si>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</si>
  <si>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</si>
  <si>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</si>
  <si>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</si>
  <si>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</si>
  <si>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</si>
  <si>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</si>
  <si>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</si>
  <si>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</si>
  <si>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</si>
  <si>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</si>
  <si>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</si>
  <si>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</si>
  <si>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</si>
  <si>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</si>
  <si>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</si>
  <si>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</si>
  <si>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</si>
  <si>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</si>
  <si>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</si>
  <si>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</si>
  <si>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</si>
  <si>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</si>
  <si>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</si>
  <si>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</si>
  <si>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</si>
  <si>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</si>
  <si>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</si>
  <si>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</si>
  <si>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</si>
  <si>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</si>
  <si>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</si>
  <si>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</si>
  <si>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</si>
  <si>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</si>
  <si>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</si>
  <si>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</si>
  <si>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</si>
  <si>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</si>
  <si>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</si>
  <si>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</si>
  <si>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</si>
  <si>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</si>
  <si>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</si>
  <si>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</si>
  <si>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</si>
  <si>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</si>
  <si>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</si>
  <si>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</si>
  <si>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</si>
  <si>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</si>
  <si>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</si>
  <si>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</si>
  <si>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</si>
  <si>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</si>
  <si>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</si>
  <si>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</si>
  <si>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</si>
  <si>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</si>
  <si>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</si>
  <si>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</si>
  <si>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</si>
  <si>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</si>
  <si>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</si>
  <si>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</si>
  <si>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</si>
  <si>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</si>
  <si>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</si>
  <si>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</si>
  <si>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</si>
  <si>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</si>
  <si>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</si>
  <si>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</si>
  <si>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</si>
  <si>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</si>
  <si>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</si>
  <si>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</si>
  <si>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</si>
  <si>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</si>
  <si>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</si>
  <si>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</si>
  <si>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</si>
  <si>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</si>
  <si>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</si>
  <si>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</si>
  <si>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</si>
  <si>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</si>
  <si>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</si>
  <si>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</si>
  <si>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</si>
  <si>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</si>
  <si>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</si>
  <si>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</si>
  <si>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</si>
  <si>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</si>
  <si>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</si>
  <si>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</si>
  <si>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</si>
  <si>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</si>
  <si>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</si>
  <si>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</si>
  <si>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</si>
  <si>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</si>
  <si>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</si>
  <si>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</si>
  <si>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</si>
  <si>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</si>
  <si>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</si>
  <si>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</si>
  <si>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</si>
  <si>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</si>
  <si>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</si>
  <si>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</si>
  <si>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</si>
  <si>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</si>
  <si>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</si>
  <si>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</si>
  <si>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</si>
  <si>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</si>
  <si>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</si>
  <si>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</si>
  <si>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</si>
  <si>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</si>
  <si>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</si>
  <si>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</si>
  <si>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</si>
  <si>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</si>
  <si>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</si>
  <si>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</si>
  <si>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</si>
  <si>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</si>
  <si>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</si>
  <si>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</si>
  <si>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</si>
  <si>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</si>
  <si>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</si>
  <si>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</si>
  <si>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</si>
  <si>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</si>
  <si>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</si>
  <si>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</si>
  <si>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</si>
  <si>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</si>
  <si>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</si>
  <si>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</si>
  <si>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</si>
  <si>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</si>
  <si>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</si>
  <si>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</si>
  <si>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</si>
  <si>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</si>
  <si>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</si>
  <si>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</si>
  <si>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</si>
  <si>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</si>
  <si>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</si>
  <si>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</si>
  <si>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</si>
  <si>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</si>
  <si>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</si>
  <si>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</si>
  <si>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</si>
  <si>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</si>
  <si>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</si>
  <si>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</si>
  <si>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</si>
  <si>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</si>
  <si>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</si>
  <si>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</si>
  <si>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</si>
  <si>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</si>
  <si>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</si>
  <si>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</si>
  <si>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</si>
  <si>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</si>
  <si>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</si>
  <si>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</si>
  <si>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</si>
  <si>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</si>
  <si>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</si>
  <si>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</si>
  <si>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</si>
  <si>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</si>
  <si>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</si>
  <si>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</si>
  <si>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</si>
  <si>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</si>
  <si>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</si>
  <si>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</si>
  <si>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</si>
  <si>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</si>
  <si>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</si>
  <si>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</si>
  <si>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</si>
  <si>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</si>
  <si>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</si>
  <si>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</si>
  <si>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</si>
  <si>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</si>
  <si>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</si>
  <si>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</si>
  <si>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</si>
  <si>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</si>
  <si>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</si>
  <si>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</si>
  <si>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</si>
  <si>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</si>
  <si>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</si>
  <si>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</si>
  <si>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</si>
  <si>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</si>
  <si>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</si>
  <si>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</si>
  <si>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</si>
  <si>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</si>
  <si>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</si>
  <si>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</si>
  <si>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</si>
  <si>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</si>
  <si>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</si>
  <si>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</si>
  <si>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</si>
  <si>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</si>
  <si>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</si>
  <si>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</si>
  <si>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</si>
  <si>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</si>
  <si>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</si>
  <si>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</si>
  <si>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</si>
  <si>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</si>
  <si>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</si>
  <si>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</si>
  <si>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</si>
  <si>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</si>
  <si>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</si>
  <si>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</si>
  <si>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</si>
  <si>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</si>
  <si>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</si>
  <si>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</si>
  <si>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</si>
  <si>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</si>
  <si>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</si>
  <si>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</si>
  <si>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</si>
  <si>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</si>
  <si>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</si>
  <si>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</si>
  <si>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</si>
  <si>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</si>
  <si>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</si>
  <si>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</si>
  <si>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</si>
  <si>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</si>
  <si>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</si>
  <si>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</si>
  <si>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</si>
  <si>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</si>
  <si>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</si>
  <si>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</si>
  <si>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</si>
  <si>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</si>
  <si>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</si>
  <si>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</si>
  <si>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</si>
  <si>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</si>
  <si>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</si>
  <si>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</si>
  <si>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</si>
  <si>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</si>
  <si>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</si>
  <si>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</si>
  <si>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</si>
  <si>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</si>
  <si>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</si>
  <si>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</si>
  <si>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</si>
  <si>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</si>
  <si>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</si>
  <si>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</si>
  <si>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</si>
  <si>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</si>
  <si>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</si>
  <si>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</si>
  <si>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</si>
  <si>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</si>
  <si>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</si>
  <si>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</si>
  <si>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</si>
  <si>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</si>
  <si>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</si>
  <si>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</si>
  <si>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</si>
  <si>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</si>
  <si>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</si>
  <si>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</si>
  <si>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</si>
  <si>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</si>
  <si>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</si>
  <si>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</si>
  <si>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</si>
  <si>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</si>
  <si>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</si>
  <si>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</si>
  <si>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</si>
  <si>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</si>
  <si>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</si>
  <si>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</si>
  <si>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</si>
  <si>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</si>
  <si>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</si>
  <si>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</si>
  <si>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</si>
  <si>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</si>
  <si>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</si>
  <si>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</si>
  <si>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</si>
  <si>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</si>
  <si>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</si>
  <si>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</si>
  <si>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</si>
  <si>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</si>
  <si>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</si>
  <si>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</si>
  <si>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</si>
  <si>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</si>
  <si>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</si>
  <si>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</si>
  <si>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</si>
  <si>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</si>
  <si>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</si>
  <si>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</si>
  <si>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</si>
  <si>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</si>
  <si>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</si>
  <si>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</si>
  <si>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</si>
  <si>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</si>
  <si>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</si>
  <si>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</si>
  <si>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</si>
  <si>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</si>
  <si>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</si>
  <si>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</si>
  <si>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</si>
  <si>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</si>
  <si>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</si>
  <si>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</si>
  <si>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</si>
  <si>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</si>
  <si>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</si>
  <si>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</si>
  <si>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</si>
  <si>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</si>
  <si>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</si>
  <si>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</si>
  <si>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</si>
  <si>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</si>
  <si>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</si>
  <si>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</si>
  <si>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</si>
  <si>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</si>
  <si>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</si>
  <si>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</si>
  <si>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</si>
  <si>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</si>
  <si>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</si>
  <si>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</si>
  <si>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</si>
  <si>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</si>
  <si>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</si>
  <si>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</si>
  <si>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</si>
  <si>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</si>
  <si>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</si>
  <si>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</si>
  <si>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</si>
  <si>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</si>
  <si>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</si>
  <si>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</si>
  <si>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</si>
  <si>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</si>
  <si>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</si>
  <si>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</si>
  <si>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</si>
  <si>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</si>
  <si>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</si>
  <si>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</si>
  <si>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</si>
  <si>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</si>
  <si>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</si>
  <si>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</si>
  <si>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</si>
  <si>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</si>
  <si>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</si>
  <si>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</si>
  <si>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</si>
  <si>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</si>
  <si>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</si>
  <si>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</si>
  <si>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</si>
  <si>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</si>
  <si>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</si>
  <si>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</si>
  <si>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</si>
  <si>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</si>
  <si>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</si>
  <si>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</si>
  <si>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</si>
  <si>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</si>
  <si>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</si>
  <si>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</si>
  <si>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</si>
  <si>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</si>
  <si>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</si>
  <si>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</si>
  <si>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</si>
  <si>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</si>
  <si>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</si>
  <si>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</si>
  <si>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</si>
  <si>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</si>
  <si>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</si>
  <si>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</si>
  <si>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</si>
  <si>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</si>
  <si>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</si>
  <si>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</si>
  <si>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</si>
  <si>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</si>
  <si>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</si>
  <si>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</si>
  <si>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</si>
  <si>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</si>
  <si>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</si>
  <si>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</si>
  <si>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</si>
  <si>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</si>
  <si>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</si>
  <si>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</si>
  <si>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</si>
  <si>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</si>
  <si>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</si>
  <si>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</si>
  <si>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</si>
  <si>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</si>
  <si>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</si>
  <si>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</si>
  <si>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</si>
  <si>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</si>
  <si>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</si>
  <si>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</si>
  <si>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</si>
  <si>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</si>
  <si>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</si>
  <si>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</si>
  <si>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</si>
  <si>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</si>
  <si>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</si>
  <si>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</si>
  <si>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</si>
  <si>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</si>
  <si>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</si>
  <si>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</si>
  <si>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</si>
  <si>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</si>
  <si>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</si>
  <si>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</si>
  <si>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</si>
  <si>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</si>
  <si>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</si>
  <si>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</si>
  <si>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</si>
  <si>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</si>
  <si>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</si>
  <si>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</si>
  <si>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</si>
  <si>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</si>
  <si>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</si>
  <si>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</si>
  <si>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</si>
  <si>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</si>
  <si>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</si>
  <si>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</si>
  <si>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</si>
  <si>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</si>
  <si>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</si>
  <si>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</si>
  <si>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</si>
  <si>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</si>
  <si>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</si>
  <si>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</si>
  <si>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</si>
  <si>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</si>
  <si>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</si>
  <si>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</si>
  <si>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</si>
  <si>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</si>
  <si>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</si>
  <si>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</si>
  <si>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</si>
  <si>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</si>
  <si>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</si>
  <si>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</si>
  <si>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</si>
  <si>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</si>
  <si>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</si>
  <si>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</si>
  <si>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</si>
  <si>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</si>
  <si>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</si>
  <si>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</si>
  <si>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</si>
  <si>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</si>
  <si>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</si>
  <si>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</si>
  <si>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</si>
  <si>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</si>
  <si>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</si>
  <si>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</si>
  <si>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</si>
  <si>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</si>
  <si>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</si>
  <si>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</si>
  <si>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</si>
  <si>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</si>
  <si>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</si>
  <si>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</si>
  <si>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</si>
  <si>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</si>
  <si>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</si>
  <si>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</si>
  <si>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</si>
  <si>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</si>
  <si>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</si>
  <si>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</si>
  <si>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</si>
  <si>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</si>
  <si>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</si>
  <si>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</si>
  <si>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</si>
  <si>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</si>
  <si>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</si>
  <si>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</si>
  <si>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</si>
  <si>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</si>
  <si>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</si>
  <si>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</si>
  <si>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</si>
  <si>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</si>
  <si>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</si>
  <si>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</si>
  <si>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</si>
  <si>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</si>
  <si>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</si>
  <si>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</si>
  <si>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</si>
  <si>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</si>
  <si>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</si>
  <si>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</si>
  <si>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</si>
  <si>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</si>
  <si>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</si>
  <si>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</si>
  <si>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</si>
  <si>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</si>
  <si>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</si>
  <si>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</si>
  <si>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</si>
  <si>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</si>
  <si>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</si>
  <si>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</si>
  <si>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</si>
  <si>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</si>
  <si>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</si>
  <si>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</si>
  <si>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</si>
  <si>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</si>
  <si>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</si>
  <si>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</si>
  <si>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</si>
  <si>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</si>
  <si>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</si>
  <si>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</si>
  <si>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</si>
  <si>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</si>
  <si>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</si>
  <si>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</si>
  <si>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</si>
  <si>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</si>
  <si>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</si>
  <si>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</si>
  <si>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</si>
  <si>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</si>
  <si>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</si>
  <si>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</si>
  <si>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</si>
  <si>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</si>
  <si>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</si>
  <si>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</si>
  <si>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</si>
  <si>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</si>
  <si>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</si>
  <si>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</si>
  <si>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</si>
  <si>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</si>
  <si>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</si>
  <si>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</si>
  <si>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</si>
  <si>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</si>
  <si>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</si>
  <si>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</si>
  <si>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</si>
  <si>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</si>
  <si>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</si>
  <si>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</si>
  <si>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</si>
  <si>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</si>
  <si>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</si>
  <si>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</si>
  <si>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</si>
  <si>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</si>
  <si>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</si>
  <si>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</si>
  <si>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</si>
  <si>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</si>
  <si>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</si>
  <si>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</si>
  <si>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</si>
  <si>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</si>
  <si>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</si>
  <si>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</si>
  <si>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</si>
  <si>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</si>
  <si>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</si>
  <si>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</si>
  <si>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</si>
  <si>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</si>
  <si>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</si>
  <si>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</si>
  <si>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</si>
  <si>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</si>
  <si>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</si>
  <si>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</si>
  <si>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</si>
  <si>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</si>
  <si>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</si>
  <si>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</si>
  <si>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</si>
  <si>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</si>
  <si>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</si>
  <si>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</si>
  <si>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</si>
  <si>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</si>
  <si>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</si>
  <si>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</si>
  <si>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</si>
  <si>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</si>
  <si>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</si>
  <si>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</si>
  <si>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</si>
  <si>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</si>
  <si>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</si>
  <si>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</si>
  <si>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</si>
  <si>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</si>
  <si>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</si>
  <si>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</si>
  <si>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</si>
  <si>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</si>
  <si>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</si>
  <si>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</si>
  <si>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</si>
  <si>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</si>
  <si>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</si>
  <si>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</si>
  <si>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</si>
  <si>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</si>
  <si>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</si>
  <si>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</si>
  <si>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</si>
  <si>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</si>
  <si>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</si>
  <si>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</si>
  <si>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</si>
  <si>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</si>
  <si>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</si>
  <si>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</si>
  <si>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</si>
  <si>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</si>
  <si>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</si>
  <si>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</si>
  <si>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</si>
  <si>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</si>
  <si>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</si>
  <si>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</si>
  <si>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</si>
  <si>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</si>
  <si>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</si>
  <si>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</si>
  <si>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</si>
  <si>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</si>
  <si>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</si>
  <si>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</si>
  <si>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</si>
  <si>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</si>
  <si>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</si>
  <si>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</si>
  <si>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</si>
  <si>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</si>
  <si>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</si>
  <si>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</si>
  <si>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</si>
  <si>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</si>
  <si>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</si>
  <si>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</si>
  <si>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</si>
  <si>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</si>
  <si>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</si>
  <si>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</si>
  <si>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</si>
  <si>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</si>
  <si>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</si>
  <si>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</si>
  <si>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</si>
  <si>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</si>
  <si>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</si>
  <si>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</si>
  <si>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</si>
  <si>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</si>
  <si>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</si>
  <si>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</si>
  <si>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</si>
  <si>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</si>
  <si>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</si>
  <si>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</si>
  <si>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</si>
  <si>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</si>
  <si>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</si>
  <si>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</si>
  <si>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</si>
  <si>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</si>
  <si>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</si>
  <si>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</si>
  <si>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</si>
  <si>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</si>
  <si>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</si>
  <si>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</si>
  <si>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</si>
  <si>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</si>
  <si>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</si>
  <si>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</si>
  <si>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</si>
  <si>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</si>
  <si>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</si>
  <si>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</si>
  <si>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</si>
  <si>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</si>
  <si>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</si>
  <si>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</si>
  <si>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</si>
  <si>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</si>
  <si>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</si>
  <si>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</si>
  <si>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</si>
  <si>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</si>
  <si>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</si>
  <si>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</si>
  <si>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</si>
  <si>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</si>
  <si>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</si>
  <si>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</si>
  <si>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</si>
  <si>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</si>
  <si>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</si>
  <si>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</si>
  <si>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</si>
  <si>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</si>
  <si>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</si>
  <si>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</si>
  <si>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</si>
  <si>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</si>
  <si>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</si>
  <si>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</si>
  <si>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</si>
  <si>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</si>
  <si>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</si>
  <si>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</si>
  <si>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</si>
  <si>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</si>
  <si>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</si>
  <si>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</si>
  <si>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</si>
  <si>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</si>
  <si>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</si>
  <si>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</si>
  <si>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</si>
  <si>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</si>
  <si>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</si>
  <si>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</si>
  <si>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</si>
  <si>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</si>
  <si>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</si>
  <si>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</si>
  <si>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</si>
  <si>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</si>
  <si>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</si>
  <si>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</si>
  <si>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</si>
  <si>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</si>
  <si>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</si>
  <si>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</si>
  <si>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</si>
  <si>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</si>
  <si>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</si>
  <si>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</si>
  <si>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</si>
  <si>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</si>
  <si>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</si>
  <si>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</si>
  <si>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</si>
  <si>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</si>
  <si>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</si>
  <si>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</si>
  <si>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</si>
  <si>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</si>
  <si>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</si>
  <si>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</si>
  <si>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</si>
  <si>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</si>
  <si>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</si>
  <si>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</si>
  <si>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</si>
  <si>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</si>
  <si>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</si>
  <si>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</si>
  <si>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</si>
  <si>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</si>
  <si>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</si>
  <si>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</si>
  <si>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</si>
  <si>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</si>
  <si>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</si>
  <si>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</si>
  <si>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</si>
  <si>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</si>
  <si>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</si>
  <si>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</si>
  <si>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</si>
  <si>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</si>
  <si>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</si>
  <si>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</si>
  <si>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</si>
  <si>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</si>
  <si>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</si>
  <si>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</si>
  <si>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</si>
  <si>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</si>
  <si>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</si>
  <si>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</si>
  <si>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</si>
  <si>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</si>
  <si>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</si>
  <si>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</si>
  <si>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</si>
  <si>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</si>
  <si>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</si>
  <si>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</si>
  <si>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</si>
  <si>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</si>
  <si>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</si>
  <si>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</si>
  <si>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</si>
  <si>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</si>
  <si>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</si>
  <si>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</si>
  <si>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</si>
  <si>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</si>
  <si>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</si>
  <si>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</si>
  <si>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</si>
  <si>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</si>
  <si>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</si>
  <si>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</si>
  <si>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</si>
  <si>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</si>
  <si>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</si>
  <si>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</si>
  <si>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</si>
  <si>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</si>
  <si>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</si>
  <si>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</si>
  <si>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</si>
  <si>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</si>
  <si>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</si>
  <si>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</si>
  <si>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</si>
  <si>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</si>
  <si>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</si>
  <si>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</si>
  <si>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</si>
  <si>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</si>
  <si>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</si>
  <si>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</si>
  <si>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</si>
  <si>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</si>
  <si>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</si>
  <si>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</si>
  <si>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</si>
  <si>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</si>
  <si>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</si>
  <si>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</si>
  <si>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</si>
  <si>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</si>
  <si>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</si>
  <si>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</si>
  <si>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</si>
  <si>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</si>
  <si>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</si>
  <si>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</si>
  <si>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</si>
  <si>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</si>
  <si>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</si>
  <si>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</si>
  <si>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</si>
  <si>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</si>
  <si>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</si>
  <si>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</si>
  <si>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</si>
  <si>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</si>
  <si>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</si>
  <si>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</si>
  <si>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</si>
  <si>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</si>
  <si>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</si>
  <si>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</si>
  <si>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</si>
  <si>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</si>
  <si>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</si>
  <si>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</si>
  <si>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</si>
  <si>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</si>
  <si>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</si>
  <si>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</si>
  <si>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</si>
  <si>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</si>
  <si>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</si>
  <si>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</si>
  <si>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</si>
  <si>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</si>
  <si>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</si>
  <si>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</si>
  <si>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</si>
  <si>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</si>
  <si>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</si>
  <si>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</si>
  <si>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</si>
  <si>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</si>
  <si>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</si>
  <si>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</si>
  <si>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</si>
  <si>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</si>
  <si>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</si>
  <si>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</si>
  <si>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</si>
  <si>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</si>
  <si>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</si>
  <si>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</si>
  <si>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</si>
  <si>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</si>
  <si>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</si>
  <si>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</si>
  <si>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</si>
  <si>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</si>
  <si>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</si>
  <si>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</si>
  <si>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</si>
  <si>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</si>
  <si>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</si>
  <si>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</si>
  <si>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</si>
  <si>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</si>
  <si>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</si>
  <si>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</si>
  <si>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</si>
  <si>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</si>
  <si>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</si>
  <si>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</si>
  <si>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</si>
  <si>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</si>
  <si>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</si>
  <si>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</si>
  <si>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</si>
  <si>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</si>
  <si>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</si>
  <si>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</si>
  <si>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</si>
  <si>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</si>
  <si>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</si>
  <si>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</si>
  <si>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</si>
  <si>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</si>
  <si>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</si>
  <si>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</si>
  <si>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</si>
  <si>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</si>
  <si>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</si>
  <si>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</si>
  <si>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</si>
  <si>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</si>
  <si>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</si>
  <si>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</si>
  <si>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</si>
  <si>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</si>
  <si>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</si>
  <si>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</si>
  <si>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</si>
  <si>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</si>
  <si>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</si>
  <si>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</si>
  <si>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</si>
  <si>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</si>
  <si>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</si>
  <si>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</si>
  <si>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</si>
  <si>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</si>
  <si>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</si>
  <si>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</si>
  <si>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</si>
  <si>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</si>
  <si>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</si>
  <si>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</si>
  <si>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</si>
  <si>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</si>
  <si>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</si>
  <si>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</si>
  <si>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</si>
  <si>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</si>
  <si>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</si>
  <si>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</si>
  <si>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</si>
  <si>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</si>
  <si>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</si>
  <si>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</si>
  <si>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</si>
  <si>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</si>
  <si>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</si>
  <si>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</si>
  <si>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</si>
  <si>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</si>
  <si>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</si>
  <si>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</si>
  <si>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</si>
  <si>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</si>
  <si>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</si>
  <si>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</si>
  <si>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</si>
  <si>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</si>
  <si>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</si>
  <si>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</si>
  <si>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</si>
  <si>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</si>
  <si>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</si>
  <si>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</si>
  <si>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</si>
  <si>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</si>
  <si>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</si>
  <si>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</si>
  <si>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</si>
  <si>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</si>
  <si>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</si>
  <si>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</si>
  <si>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</si>
  <si>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</si>
  <si>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</si>
  <si>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</si>
  <si>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</si>
  <si>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</si>
  <si>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</si>
  <si>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</si>
  <si>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</si>
  <si>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</si>
  <si>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</si>
  <si>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</si>
  <si>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</si>
  <si>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</si>
  <si>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</si>
  <si>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</si>
  <si>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</si>
  <si>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</si>
  <si>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</si>
  <si>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</si>
  <si>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</si>
  <si>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</si>
  <si>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</si>
  <si>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</si>
  <si>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</si>
  <si>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</si>
  <si>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</si>
  <si>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</si>
  <si>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</si>
  <si>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</si>
  <si>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</si>
  <si>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</si>
  <si>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</si>
  <si>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</si>
  <si>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</si>
  <si>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</si>
  <si>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</si>
  <si>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</si>
  <si>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</si>
  <si>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</si>
  <si>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</si>
  <si>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</si>
  <si>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</si>
  <si>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</si>
  <si>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</si>
  <si>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</si>
  <si>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</si>
  <si>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</si>
  <si>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</si>
  <si>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</si>
  <si>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</si>
  <si>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</si>
  <si>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</si>
  <si>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</si>
  <si>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</si>
  <si>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</si>
  <si>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</si>
  <si>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</si>
  <si>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</si>
  <si>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</si>
  <si>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</si>
  <si>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</si>
  <si>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</si>
  <si>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</si>
  <si>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</si>
  <si>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</si>
  <si>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</si>
  <si>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</si>
  <si>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</si>
  <si>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</si>
  <si>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</si>
  <si>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</si>
  <si>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</si>
  <si>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</si>
  <si>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</si>
  <si>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</si>
  <si>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</si>
  <si>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</si>
  <si>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</si>
  <si>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</si>
  <si>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</si>
  <si>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</si>
  <si>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</si>
  <si>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</si>
  <si>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</si>
  <si>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</si>
  <si>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</si>
  <si>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</si>
  <si>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</si>
  <si>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</si>
  <si>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</si>
  <si>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</si>
  <si>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</si>
  <si>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</si>
  <si>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</si>
  <si>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</si>
  <si>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</si>
  <si>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</si>
  <si>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</si>
  <si>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</si>
  <si>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</si>
  <si>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</si>
  <si>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</si>
  <si>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</si>
  <si>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</si>
  <si>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</si>
  <si>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</si>
  <si>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</si>
  <si>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</si>
  <si>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</si>
  <si>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</si>
  <si>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</si>
  <si>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</si>
  <si>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</si>
  <si>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</si>
  <si>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</si>
  <si>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</si>
  <si>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</si>
  <si>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</si>
  <si>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</si>
  <si>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</si>
  <si>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</si>
  <si>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</si>
  <si>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</si>
  <si>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</si>
  <si>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</si>
  <si>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</si>
  <si>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</si>
  <si>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</si>
  <si>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</si>
  <si>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</si>
  <si>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</si>
  <si>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</si>
  <si>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</si>
  <si>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</si>
  <si>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</si>
  <si>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</si>
  <si>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</si>
  <si>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</si>
  <si>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</si>
  <si>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</si>
  <si>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</si>
  <si>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</si>
  <si>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</si>
  <si>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</si>
  <si>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</si>
  <si>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</si>
  <si>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</si>
  <si>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</si>
  <si>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</si>
  <si>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</si>
  <si>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</si>
  <si>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</si>
  <si>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</si>
  <si>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</si>
  <si>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</si>
  <si>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</si>
  <si>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</si>
  <si>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</si>
  <si>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</si>
  <si>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</si>
  <si>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</si>
  <si>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</si>
  <si>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</si>
  <si>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</si>
  <si>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</si>
  <si>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</si>
  <si>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</si>
  <si>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</si>
  <si>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</si>
  <si>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</si>
  <si>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</si>
  <si>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</si>
  <si>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</si>
  <si>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</si>
  <si>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</si>
  <si>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</si>
  <si>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</si>
  <si>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</si>
  <si>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</si>
  <si>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</si>
  <si>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</si>
  <si>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</si>
  <si>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</si>
  <si>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</si>
  <si>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</si>
  <si>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</si>
  <si>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</si>
  <si>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</si>
  <si>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</si>
  <si>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</si>
  <si>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</si>
  <si>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</si>
  <si>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</si>
  <si>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</si>
  <si>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</si>
  <si>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</si>
  <si>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</si>
  <si>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</si>
  <si>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</si>
  <si>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</si>
  <si>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</si>
  <si>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</si>
  <si>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</si>
  <si>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</si>
  <si>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</si>
  <si>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</si>
  <si>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</si>
  <si>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</si>
  <si>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</si>
  <si>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</si>
  <si>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</si>
  <si>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</si>
  <si>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</si>
  <si>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</si>
  <si>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</si>
  <si>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</si>
  <si>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</si>
  <si>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</si>
  <si>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</si>
  <si>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</si>
  <si>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</si>
  <si>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</si>
  <si>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</si>
  <si>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</si>
  <si>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</si>
  <si>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</si>
  <si>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</si>
  <si>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</si>
  <si>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</si>
  <si>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</si>
  <si>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</si>
  <si>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</si>
  <si>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</si>
  <si>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</si>
  <si>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</si>
  <si>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</si>
  <si>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</si>
  <si>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</si>
  <si>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</si>
  <si>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</si>
  <si>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</si>
  <si>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</si>
  <si>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</si>
  <si>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</si>
  <si>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</si>
  <si>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</si>
  <si>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</si>
  <si>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</si>
  <si>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</si>
  <si>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</si>
  <si>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</si>
  <si>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</si>
  <si>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</si>
  <si>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</si>
  <si>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</si>
  <si>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</si>
  <si>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</si>
  <si>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</si>
  <si>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</si>
  <si>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</si>
  <si>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</si>
  <si>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</si>
  <si>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</si>
  <si>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</si>
  <si>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</si>
  <si>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</si>
  <si>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</si>
  <si>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</si>
  <si>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</si>
  <si>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</si>
  <si>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</si>
  <si>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</si>
  <si>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</si>
  <si>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</si>
  <si>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</si>
  <si>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</si>
  <si>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</si>
  <si>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</si>
  <si>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</si>
  <si>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</si>
  <si>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</si>
  <si>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</si>
  <si>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</si>
  <si>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</si>
  <si>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</si>
  <si>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</si>
  <si>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</si>
  <si>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</si>
  <si>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</si>
  <si>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</si>
  <si>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</si>
  <si>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</si>
  <si>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</si>
  <si>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</si>
  <si>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</si>
  <si>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</si>
  <si>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</si>
  <si>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</si>
  <si>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</si>
  <si>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</si>
  <si>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</si>
  <si>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</si>
  <si>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</si>
  <si>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</si>
  <si>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</si>
  <si>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</si>
  <si>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</si>
  <si>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</si>
  <si>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</si>
  <si>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</si>
  <si>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</si>
  <si>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</si>
  <si>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</si>
  <si>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</si>
  <si>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</si>
  <si>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</si>
  <si>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</si>
  <si>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</si>
  <si>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</si>
  <si>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</si>
  <si>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</si>
  <si>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</si>
  <si>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</si>
  <si>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</si>
  <si>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</si>
  <si>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</si>
  <si>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</si>
  <si>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</si>
  <si>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</si>
  <si>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</si>
  <si>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</si>
  <si>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</si>
  <si>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</si>
  <si>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</si>
  <si>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</si>
  <si>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</si>
  <si>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</si>
  <si>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</si>
  <si>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</si>
  <si>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</si>
  <si>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</si>
  <si>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</si>
  <si>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</si>
  <si>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</si>
  <si>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</si>
  <si>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</si>
  <si>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</si>
  <si>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</si>
  <si>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</si>
  <si>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</si>
  <si>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</si>
  <si>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</si>
  <si>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</si>
  <si>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</si>
  <si>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</si>
  <si>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</si>
  <si>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</si>
  <si>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</si>
  <si>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</si>
  <si>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</si>
  <si>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</si>
  <si>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</si>
  <si>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</si>
  <si>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</si>
  <si>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</si>
  <si>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</si>
  <si>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</si>
  <si>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</si>
  <si>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</si>
  <si>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</si>
  <si>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</si>
  <si>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</si>
  <si>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</si>
  <si>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</si>
  <si>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</si>
  <si>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</si>
  <si>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</si>
  <si>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</si>
  <si>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</si>
  <si>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</si>
  <si>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</si>
  <si>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</si>
  <si>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</si>
  <si>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</si>
  <si>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</si>
  <si>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</si>
  <si>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</si>
  <si>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</si>
  <si>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</si>
  <si>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</si>
  <si>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</si>
  <si>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</si>
  <si>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</si>
  <si>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</si>
  <si>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</si>
  <si>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</si>
  <si>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</si>
  <si>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</si>
  <si>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</si>
  <si>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</si>
  <si>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</si>
  <si>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</si>
  <si>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</si>
  <si>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</si>
  <si>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</si>
  <si>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</si>
  <si>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</si>
  <si>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</si>
  <si>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</si>
  <si>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</si>
  <si>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</si>
  <si>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</si>
  <si>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</si>
  <si>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</si>
  <si>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</si>
  <si>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</si>
  <si>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</si>
  <si>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</si>
  <si>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</si>
  <si>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</si>
  <si>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</si>
  <si>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</si>
  <si>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</si>
  <si>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</si>
  <si>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</si>
  <si>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</si>
  <si>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</si>
  <si>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</si>
  <si>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</si>
  <si>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</si>
  <si>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</si>
  <si>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</si>
  <si>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</si>
  <si>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</si>
  <si>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</si>
  <si>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</si>
  <si>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</si>
  <si>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</si>
  <si>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</si>
  <si>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</si>
  <si>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</si>
  <si>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</si>
  <si>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</si>
  <si>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</si>
  <si>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</si>
  <si>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</si>
  <si>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</si>
  <si>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</si>
  <si>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</si>
  <si>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</si>
  <si>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</si>
  <si>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</si>
  <si>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</si>
  <si>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</si>
  <si>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</si>
  <si>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</si>
  <si>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</si>
  <si>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</si>
  <si>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</si>
  <si>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</si>
  <si>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</si>
  <si>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</si>
  <si>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</si>
  <si>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</si>
  <si>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</si>
  <si>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</si>
  <si>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</si>
  <si>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</si>
  <si>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</si>
  <si>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</si>
  <si>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</si>
  <si>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</si>
  <si>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</si>
  <si>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</si>
  <si>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</si>
  <si>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</si>
  <si>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</si>
  <si>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</si>
  <si>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</si>
  <si>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</si>
  <si>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</si>
  <si>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</si>
  <si>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</si>
  <si>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</si>
  <si>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</si>
  <si>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</si>
  <si>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</si>
  <si>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</si>
  <si>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</si>
  <si>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</si>
  <si>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</si>
  <si>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</si>
  <si>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</si>
  <si>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</si>
  <si>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</si>
  <si>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</si>
  <si>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</si>
  <si>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</si>
  <si>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</si>
  <si>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</si>
  <si>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</si>
  <si>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</si>
  <si>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</si>
  <si>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</si>
  <si>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</si>
  <si>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</si>
  <si>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</si>
  <si>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</si>
  <si>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</si>
  <si>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</si>
  <si>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</si>
  <si>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</si>
  <si>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</si>
  <si>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</si>
  <si>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</si>
  <si>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</si>
  <si>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</si>
  <si>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</si>
  <si>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</si>
  <si>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</si>
  <si>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</si>
  <si>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</si>
  <si>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</si>
  <si>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</si>
  <si>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</si>
  <si>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</si>
  <si>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</si>
  <si>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</si>
  <si>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</si>
  <si>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</si>
  <si>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</si>
  <si>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</si>
  <si>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</si>
  <si>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</si>
  <si>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</si>
  <si>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</si>
  <si>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</si>
  <si>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</si>
  <si>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</si>
  <si>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</si>
  <si>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</si>
  <si>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</si>
  <si>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</si>
  <si>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</si>
  <si>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</si>
  <si>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</si>
  <si>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</si>
  <si>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</si>
  <si>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</si>
  <si>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</si>
  <si>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</si>
  <si>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</si>
  <si>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</si>
  <si>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</si>
  <si>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</si>
  <si>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</si>
  <si>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</si>
  <si>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</si>
  <si>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</si>
  <si>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</si>
  <si>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</si>
  <si>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</si>
  <si>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</si>
  <si>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</si>
  <si>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</si>
  <si>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</si>
  <si>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</si>
  <si>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</si>
  <si>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</si>
  <si>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</si>
  <si>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</si>
  <si>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</si>
  <si>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</si>
  <si>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</si>
  <si>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</si>
  <si>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</si>
  <si>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</si>
  <si>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</si>
  <si>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</si>
  <si>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</si>
  <si>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</si>
  <si>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</si>
  <si>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</si>
  <si>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</si>
  <si>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</si>
  <si>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</si>
  <si>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</si>
  <si>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</si>
  <si>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</si>
  <si>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</si>
  <si>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</si>
  <si>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</si>
  <si>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</si>
  <si>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</si>
  <si>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</si>
  <si>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</si>
  <si>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</si>
  <si>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</si>
  <si>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</si>
  <si>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</si>
  <si>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</si>
  <si>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</si>
  <si>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</si>
  <si>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</si>
  <si>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</si>
  <si>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</si>
  <si>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</si>
  <si>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</si>
  <si>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</si>
  <si>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</si>
  <si>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</si>
  <si>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</si>
  <si>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</si>
  <si>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</si>
  <si>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</si>
  <si>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</si>
  <si>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</si>
  <si>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</si>
  <si>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</si>
  <si>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</si>
  <si>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</si>
  <si>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</si>
  <si>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</si>
  <si>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</si>
  <si>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</si>
  <si>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</si>
  <si>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</si>
  <si>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</si>
  <si>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</si>
  <si>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</si>
  <si>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</si>
  <si>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</si>
  <si>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</si>
  <si>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</si>
  <si>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</si>
  <si>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</si>
  <si>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</si>
  <si>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</si>
  <si>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</si>
  <si>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</si>
  <si>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</si>
  <si>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</si>
  <si>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</si>
  <si>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</si>
  <si>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</si>
  <si>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</si>
  <si>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</si>
  <si>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</si>
  <si>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</si>
  <si>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</si>
  <si>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</si>
  <si>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</si>
  <si>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</si>
  <si>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</si>
  <si>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</si>
  <si>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</si>
  <si>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</si>
  <si>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</si>
  <si>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</si>
  <si>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</si>
  <si>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</si>
  <si>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</si>
  <si>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</si>
  <si>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</si>
  <si>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</si>
  <si>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</si>
  <si>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</si>
  <si>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</si>
  <si>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</si>
  <si>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</si>
  <si>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</si>
  <si>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</si>
  <si>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</si>
  <si>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</si>
  <si>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</si>
  <si>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</si>
  <si>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</si>
  <si>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</si>
  <si>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</si>
  <si>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</si>
  <si>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</si>
  <si>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</si>
  <si>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</si>
  <si>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</si>
  <si>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</si>
  <si>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</si>
  <si>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</si>
  <si>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</si>
  <si>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</si>
  <si>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</si>
  <si>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</si>
  <si>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</si>
  <si>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</si>
  <si>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</si>
  <si>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</si>
  <si>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</si>
  <si>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</si>
  <si>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</si>
  <si>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</si>
  <si>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</si>
  <si>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</si>
  <si>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</si>
  <si>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</si>
  <si>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</si>
  <si>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</si>
  <si>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</si>
  <si>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</si>
  <si>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</si>
  <si>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</si>
  <si>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</si>
  <si>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</si>
  <si>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</si>
  <si>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</si>
  <si>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</si>
  <si>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</si>
  <si>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</si>
  <si>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</si>
  <si>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</si>
  <si>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</si>
  <si>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</si>
  <si>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</si>
  <si>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</si>
  <si>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</si>
  <si>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</si>
  <si>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</si>
  <si>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</si>
  <si>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</si>
  <si>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</si>
  <si>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</si>
  <si>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</si>
  <si>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</si>
  <si>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</si>
  <si>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</si>
  <si>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</si>
  <si>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</si>
  <si>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</si>
  <si>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</si>
  <si>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</si>
  <si>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</si>
  <si>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</si>
  <si>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</si>
  <si>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</si>
  <si>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</si>
  <si>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</si>
  <si>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</si>
  <si>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</si>
  <si>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</si>
  <si>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</si>
  <si>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</si>
  <si>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</si>
  <si>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</si>
  <si>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</si>
  <si>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</si>
  <si>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</si>
  <si>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</si>
  <si>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</si>
  <si>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</si>
  <si>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</si>
  <si>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</si>
  <si>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</si>
  <si>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</si>
  <si>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</si>
  <si>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</si>
  <si>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</si>
  <si>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</si>
  <si>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</si>
  <si>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</si>
  <si>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</si>
  <si>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</si>
  <si>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</si>
  <si>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</si>
  <si>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</si>
  <si>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</si>
  <si>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</si>
  <si>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</si>
  <si>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</si>
  <si>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</si>
  <si>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</si>
  <si>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</si>
  <si>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</si>
  <si>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</si>
  <si>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</si>
  <si>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</si>
  <si>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</si>
  <si>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</si>
  <si>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</si>
  <si>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</si>
  <si>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</si>
  <si>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</si>
  <si>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</si>
  <si>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</si>
  <si>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</si>
  <si>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</si>
  <si>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</si>
  <si>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</si>
  <si>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</si>
  <si>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</si>
  <si>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</si>
  <si>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</si>
  <si>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</si>
  <si>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</si>
  <si>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</si>
  <si>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</si>
  <si>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</si>
  <si>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</si>
  <si>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</si>
  <si>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</si>
  <si>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</si>
  <si>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</si>
  <si>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</si>
  <si>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</si>
  <si>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</si>
  <si>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</si>
  <si>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</si>
  <si>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</si>
  <si>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</si>
  <si>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</si>
  <si>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</si>
  <si>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</si>
  <si>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</si>
  <si>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</si>
  <si>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</si>
  <si>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</si>
  <si>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</si>
  <si>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</si>
  <si>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</si>
  <si>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</si>
  <si>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</si>
  <si>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</si>
  <si>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</si>
  <si>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</si>
  <si>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</si>
  <si>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</si>
  <si>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</si>
  <si>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</si>
  <si>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</si>
  <si>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</si>
  <si>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</si>
  <si>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</si>
  <si>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</si>
  <si>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</si>
  <si>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</si>
  <si>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</si>
  <si>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</si>
  <si>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</si>
  <si>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</si>
  <si>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</si>
  <si>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</si>
  <si>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</si>
  <si>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</si>
  <si>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</si>
  <si>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</si>
  <si>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</si>
  <si>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</si>
  <si>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</si>
  <si>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</si>
  <si>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</si>
  <si>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</si>
  <si>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</si>
  <si>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</si>
  <si>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</si>
  <si>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</si>
  <si>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</si>
  <si>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</si>
  <si>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</si>
  <si>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</si>
  <si>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</si>
  <si>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</si>
  <si>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</si>
  <si>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</si>
  <si>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</si>
  <si>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</si>
  <si>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</si>
  <si>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</si>
  <si>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</si>
  <si>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</si>
  <si>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</si>
  <si>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</si>
  <si>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</si>
  <si>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</si>
  <si>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</si>
  <si>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</si>
  <si>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</si>
  <si>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</si>
  <si>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</si>
  <si>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</si>
  <si>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</si>
  <si>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</si>
  <si>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</si>
  <si>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</si>
  <si>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</si>
  <si>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</si>
  <si>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</si>
  <si>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</si>
  <si>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</si>
  <si>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</si>
  <si>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</si>
  <si>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</si>
  <si>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</si>
  <si>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</si>
  <si>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</si>
  <si>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</si>
  <si>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</si>
  <si>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</si>
  <si>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</si>
  <si>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</si>
  <si>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</si>
  <si>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</si>
  <si>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</si>
  <si>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</si>
  <si>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</si>
  <si>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</si>
  <si>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</si>
  <si>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</si>
  <si>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</si>
  <si>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</si>
  <si>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</si>
  <si>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</si>
  <si>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</si>
  <si>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</si>
  <si>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</si>
  <si>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</si>
  <si>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</si>
  <si>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</si>
  <si>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</si>
  <si>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</si>
  <si>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</si>
  <si>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</si>
  <si>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</si>
  <si>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</si>
  <si>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</si>
  <si>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</si>
  <si>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</si>
  <si>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</si>
  <si>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</si>
  <si>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</si>
  <si>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</si>
  <si>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</si>
  <si>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</si>
  <si>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</si>
  <si>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</si>
  <si>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</si>
  <si>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</si>
  <si>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</si>
  <si>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</si>
  <si>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</si>
  <si>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</si>
  <si>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</si>
  <si>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</si>
  <si>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</si>
  <si>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</si>
  <si>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</si>
  <si>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</si>
  <si>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</si>
  <si>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</si>
  <si>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</si>
  <si>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</si>
  <si>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</si>
  <si>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</si>
  <si>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</si>
  <si>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</si>
  <si>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</si>
  <si>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</si>
  <si>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</si>
  <si>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</si>
  <si>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</si>
  <si>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</si>
  <si>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</si>
  <si>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</si>
  <si>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</si>
  <si>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</si>
  <si>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</si>
  <si>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</si>
  <si>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</si>
  <si>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</si>
  <si>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</si>
  <si>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</si>
  <si>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</si>
  <si>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</si>
  <si>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</si>
  <si>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</si>
  <si>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</si>
  <si>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</si>
  <si>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</si>
  <si>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</si>
  <si>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</si>
  <si>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</si>
  <si>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</si>
  <si>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</si>
  <si>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</si>
  <si>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</si>
  <si>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</si>
  <si>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</si>
  <si>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</si>
  <si>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</si>
  <si>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</si>
  <si>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</si>
  <si>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</si>
  <si>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</si>
  <si>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</si>
  <si>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</si>
  <si>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</si>
  <si>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</si>
  <si>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</si>
  <si>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</si>
  <si>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</si>
  <si>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</si>
  <si>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</si>
  <si>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</si>
  <si>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</si>
  <si>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</si>
  <si>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</si>
  <si>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</si>
  <si>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</si>
  <si>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</si>
  <si>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</si>
  <si>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</si>
  <si>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</si>
  <si>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</si>
  <si>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</si>
  <si>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</si>
  <si>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</si>
  <si>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</si>
  <si>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</si>
  <si>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</si>
  <si>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</si>
  <si>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</si>
  <si>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</si>
  <si>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</si>
  <si>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</si>
  <si>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</si>
  <si>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</si>
  <si>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</si>
  <si>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</si>
  <si>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</si>
  <si>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</si>
  <si>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</si>
  <si>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</si>
  <si>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</si>
  <si>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</si>
  <si>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</si>
  <si>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</si>
  <si>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</si>
  <si>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</si>
  <si>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</si>
  <si>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</si>
  <si>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</si>
  <si>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</si>
  <si>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</si>
  <si>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</si>
  <si>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</si>
  <si>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</si>
  <si>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</si>
  <si>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</si>
  <si>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</si>
  <si>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</si>
  <si>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</si>
  <si>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</si>
  <si>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</si>
  <si>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</si>
  <si>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</si>
  <si>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</si>
  <si>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</si>
  <si>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</si>
  <si>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</si>
  <si>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</si>
  <si>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</si>
  <si>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</si>
  <si>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</si>
  <si>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</si>
  <si>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</si>
  <si>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</si>
  <si>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</si>
  <si>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</si>
  <si>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</si>
  <si>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</si>
  <si>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</si>
  <si>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</si>
  <si>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</si>
  <si>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</si>
  <si>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</si>
  <si>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</si>
  <si>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</si>
  <si>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</si>
  <si>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</si>
  <si>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</si>
  <si>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</si>
  <si>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</si>
  <si>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</si>
  <si>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</si>
  <si>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</si>
  <si>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</si>
  <si>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</si>
  <si>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</si>
  <si>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</si>
  <si>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</si>
  <si>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</si>
  <si>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</si>
  <si>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</si>
  <si>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</si>
  <si>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</si>
  <si>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</si>
  <si>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</si>
  <si>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</si>
  <si>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</si>
  <si>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</si>
  <si>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</si>
  <si>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</si>
  <si>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</si>
  <si>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</si>
  <si>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</si>
  <si>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</si>
  <si>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</si>
  <si>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</si>
  <si>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</si>
  <si>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</si>
  <si>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</si>
  <si>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</si>
  <si>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</si>
  <si>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</si>
  <si>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</si>
  <si>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</si>
  <si>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</si>
  <si>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</si>
  <si>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</si>
  <si>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</si>
  <si>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</si>
  <si>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</si>
  <si>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</si>
  <si>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</si>
  <si>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</si>
  <si>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</si>
  <si>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</si>
  <si>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</si>
  <si>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</si>
  <si>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</si>
  <si>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</si>
  <si>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</si>
  <si>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</si>
  <si>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</si>
  <si>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</si>
  <si>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</si>
  <si>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</si>
  <si>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</si>
  <si>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</si>
  <si>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</si>
  <si>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</si>
  <si>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</si>
  <si>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</si>
  <si>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</si>
  <si>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</si>
  <si>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</si>
  <si>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</si>
  <si>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</si>
  <si>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</si>
  <si>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</si>
  <si>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</si>
  <si>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</si>
  <si>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</si>
  <si>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</si>
  <si>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</si>
  <si>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</si>
  <si>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</si>
  <si>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</si>
  <si>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</si>
  <si>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</si>
  <si>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</si>
  <si>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</si>
  <si>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</si>
  <si>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</si>
  <si>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</si>
  <si>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</si>
  <si>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</si>
  <si>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</si>
  <si>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</si>
  <si>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</si>
  <si>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</si>
  <si>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</si>
  <si>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</si>
  <si>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</si>
  <si>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</si>
  <si>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</si>
  <si>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</si>
  <si>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</si>
  <si>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</si>
  <si>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</si>
  <si>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</si>
  <si>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</si>
  <si>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</si>
  <si>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</si>
  <si>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</si>
  <si>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</si>
  <si>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</si>
  <si>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</si>
  <si>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</si>
  <si>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</si>
  <si>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</si>
  <si>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</si>
  <si>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</si>
  <si>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</si>
  <si>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</si>
  <si>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</si>
  <si>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</si>
  <si>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</si>
  <si>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</si>
  <si>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</si>
  <si>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</si>
  <si>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</si>
  <si>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</si>
  <si>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</si>
  <si>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</si>
  <si>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</si>
  <si>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</si>
  <si>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</si>
  <si>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</si>
  <si>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</si>
  <si>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</si>
  <si>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</si>
  <si>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</si>
  <si>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</si>
  <si>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</si>
  <si>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</si>
  <si>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</si>
  <si>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</si>
  <si>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</si>
  <si>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</si>
  <si>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</si>
  <si>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</si>
  <si>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</si>
  <si>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</si>
  <si>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</si>
  <si>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</si>
  <si>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</si>
  <si>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</si>
  <si>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</si>
  <si>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</si>
  <si>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</si>
  <si>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</si>
  <si>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</si>
  <si>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</si>
  <si>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</si>
  <si>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</si>
  <si>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</si>
  <si>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</si>
  <si>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</si>
  <si>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</si>
  <si>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</si>
  <si>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</si>
  <si>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</si>
  <si>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</si>
  <si>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</si>
  <si>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</si>
  <si>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</si>
  <si>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</si>
  <si>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</si>
  <si>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</si>
  <si>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</si>
  <si>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</si>
  <si>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</si>
  <si>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</si>
  <si>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</si>
  <si>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</si>
  <si>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</si>
  <si>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</si>
  <si>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</si>
  <si>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</si>
  <si>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</si>
  <si>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</si>
  <si>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</si>
  <si>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</si>
  <si>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</si>
  <si>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</si>
  <si>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</si>
  <si>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</si>
  <si>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</si>
  <si>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</si>
  <si>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</si>
  <si>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</si>
  <si>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</si>
  <si>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</si>
  <si>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</si>
  <si>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</si>
  <si>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</si>
  <si>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</si>
  <si>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</si>
  <si>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</si>
  <si>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</si>
  <si>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</si>
  <si>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</si>
  <si>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</si>
  <si>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</si>
  <si>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</si>
  <si>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</si>
  <si>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</si>
  <si>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</si>
  <si>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</si>
  <si>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</si>
  <si>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</si>
  <si>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</si>
  <si>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</si>
  <si>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</si>
  <si>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</si>
  <si>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</si>
  <si>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</si>
  <si>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</si>
  <si>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</si>
  <si>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</si>
  <si>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</si>
  <si>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</si>
  <si>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</si>
  <si>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</si>
  <si>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</si>
  <si>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</si>
  <si>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</si>
  <si>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</si>
  <si>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</si>
  <si>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</si>
  <si>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</si>
  <si>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</si>
  <si>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</si>
  <si>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</si>
  <si>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</si>
  <si>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</si>
  <si>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</si>
  <si>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</si>
  <si>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</si>
  <si>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</si>
  <si>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</si>
  <si>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</si>
  <si>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</si>
  <si>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</si>
  <si>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</si>
  <si>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</si>
  <si>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</si>
  <si>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</si>
  <si>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</si>
  <si>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</si>
  <si>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</si>
  <si>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</si>
  <si>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</si>
  <si>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</si>
  <si>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</si>
  <si>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</si>
  <si>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</si>
  <si>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</si>
  <si>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</si>
  <si>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</si>
  <si>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</si>
  <si>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</si>
  <si>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</si>
  <si>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</si>
  <si>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</si>
  <si>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</si>
  <si>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</si>
  <si>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</si>
  <si>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</si>
  <si>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</si>
  <si>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</si>
  <si>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</si>
  <si>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</si>
  <si>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</si>
  <si>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</si>
  <si>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</si>
  <si>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</si>
  <si>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</si>
  <si>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</si>
  <si>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</si>
  <si>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</si>
  <si>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</si>
  <si>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</si>
  <si>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</si>
  <si>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</si>
  <si>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</si>
  <si>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</si>
  <si>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</si>
  <si>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</si>
  <si>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</si>
  <si>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</si>
  <si>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</si>
  <si>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</si>
  <si>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</si>
  <si>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</si>
  <si>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</si>
  <si>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</si>
  <si>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</si>
  <si>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</si>
  <si>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</si>
  <si>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</si>
  <si>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</si>
  <si>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</si>
  <si>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</si>
  <si>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</si>
  <si>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</si>
  <si>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</si>
  <si>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</si>
  <si>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</si>
  <si>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</si>
  <si>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</si>
  <si>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</si>
  <si>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</si>
  <si>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</si>
  <si>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</si>
  <si>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</si>
  <si>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</si>
  <si>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</si>
  <si>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</si>
  <si>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</si>
  <si>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</si>
  <si>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</si>
  <si>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</si>
  <si>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</si>
  <si>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</si>
  <si>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</si>
  <si>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</si>
  <si>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</si>
  <si>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</si>
  <si>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</si>
  <si>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</si>
  <si>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</si>
  <si>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</si>
  <si>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</si>
  <si>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</si>
  <si>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</si>
  <si>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</si>
  <si>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</si>
  <si>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</si>
  <si>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</si>
  <si>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</si>
  <si>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</si>
  <si>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</si>
  <si>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</si>
  <si>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</si>
  <si>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</si>
  <si>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</si>
  <si>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</si>
  <si>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</si>
  <si>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</si>
  <si>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</si>
  <si>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</si>
  <si>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</si>
  <si>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</si>
  <si>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</si>
  <si>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</si>
  <si>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</si>
  <si>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</si>
  <si>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</si>
  <si>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</si>
  <si>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</si>
  <si>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</si>
  <si>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</si>
  <si>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</si>
  <si>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</si>
  <si>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</si>
  <si>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</si>
  <si>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</si>
  <si>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</si>
  <si>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</si>
  <si>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</si>
  <si>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</si>
  <si>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</si>
  <si>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</si>
  <si>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</si>
  <si>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</si>
  <si>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</si>
  <si>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</si>
  <si>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</si>
  <si>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</si>
  <si>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</si>
  <si>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</si>
  <si>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</si>
  <si>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</si>
  <si>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</si>
  <si>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</si>
  <si>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</si>
  <si>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</si>
  <si>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</si>
  <si>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</si>
  <si>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</si>
  <si>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</si>
  <si>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</si>
  <si>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</si>
  <si>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</si>
  <si>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</si>
  <si>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</si>
  <si>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</si>
  <si>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</si>
  <si>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</si>
  <si>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</si>
  <si>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</si>
  <si>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</si>
  <si>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</si>
  <si>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</si>
  <si>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</si>
  <si>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</si>
  <si>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</si>
  <si>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</si>
  <si>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</si>
  <si>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</si>
  <si>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</si>
  <si>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</si>
  <si>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</si>
  <si>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</si>
  <si>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</si>
  <si>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</si>
  <si>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</si>
  <si>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</si>
  <si>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</si>
  <si>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</si>
  <si>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</si>
  <si>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</si>
  <si>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</si>
  <si>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</si>
  <si>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</si>
  <si>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</si>
  <si>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</si>
  <si>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</si>
  <si>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</si>
  <si>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</si>
  <si>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</si>
  <si>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</si>
  <si>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</si>
  <si>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</si>
  <si>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</si>
  <si>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</si>
  <si>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</si>
  <si>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</si>
  <si>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</si>
  <si>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</si>
  <si>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</si>
  <si>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</si>
  <si>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</si>
  <si>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</si>
  <si>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</si>
  <si>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</si>
  <si>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</si>
  <si>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</si>
  <si>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</si>
  <si>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</si>
  <si>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</si>
  <si>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</si>
  <si>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</si>
  <si>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</si>
  <si>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</si>
  <si>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</si>
  <si>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</si>
  <si>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</si>
  <si>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</si>
  <si>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</si>
  <si>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</si>
  <si>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</si>
  <si>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</si>
  <si>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</si>
  <si>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</si>
  <si>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</si>
  <si>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</si>
  <si>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</si>
  <si>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</si>
  <si>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</si>
  <si>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</si>
  <si>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</si>
  <si>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</si>
  <si>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</si>
  <si>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</si>
  <si>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</si>
  <si>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</si>
  <si>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</si>
  <si>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</si>
  <si>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</si>
  <si>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</si>
  <si>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</si>
  <si>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</si>
  <si>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</si>
  <si>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</si>
  <si>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</si>
  <si>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</si>
  <si>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</si>
  <si>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</si>
  <si>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</si>
  <si>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</si>
  <si>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</si>
  <si>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</si>
  <si>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</si>
  <si>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</si>
  <si>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</si>
  <si>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</si>
  <si>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</si>
  <si>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</si>
  <si>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</si>
  <si>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</si>
  <si>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</si>
  <si>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</si>
  <si>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</si>
  <si>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</si>
  <si>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</si>
  <si>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</si>
  <si>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</si>
  <si>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</si>
  <si>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</si>
  <si>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</si>
  <si>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</si>
  <si>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</si>
  <si>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</si>
  <si>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</si>
  <si>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</si>
  <si>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</si>
  <si>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</si>
  <si>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</si>
  <si>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</si>
  <si>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</si>
  <si>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</si>
  <si>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</si>
  <si>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</si>
  <si>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</si>
  <si>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</si>
  <si>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</si>
  <si>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</si>
  <si>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</si>
  <si>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</si>
  <si>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</si>
  <si>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</si>
  <si>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</si>
  <si>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</si>
  <si>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</si>
  <si>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</si>
  <si>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</si>
  <si>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</si>
  <si>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</si>
  <si>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</si>
  <si>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</si>
  <si>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</si>
  <si>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</si>
  <si>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</si>
  <si>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</si>
  <si>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</si>
  <si>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</si>
  <si>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</si>
  <si>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</si>
  <si>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</si>
  <si>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</si>
  <si>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</si>
  <si>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</si>
  <si>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</si>
  <si>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</si>
  <si>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</si>
  <si>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</si>
  <si>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</si>
  <si>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</si>
  <si>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</si>
  <si>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</si>
  <si>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</si>
  <si>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</si>
  <si>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</si>
  <si>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</si>
  <si>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</si>
  <si>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</si>
  <si>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</si>
  <si>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</si>
  <si>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</si>
  <si>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</si>
  <si>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</si>
  <si>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</si>
  <si>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</si>
  <si>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</si>
  <si>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</si>
  <si>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</si>
  <si>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</si>
  <si>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</si>
  <si>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</si>
  <si>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</si>
  <si>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</si>
  <si>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</si>
  <si>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</si>
  <si>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</si>
  <si>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</si>
  <si>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</si>
  <si>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</si>
  <si>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</si>
  <si>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</si>
  <si>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</si>
  <si>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</si>
  <si>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</si>
  <si>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</si>
  <si>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</si>
  <si>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</si>
  <si>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</si>
  <si>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</si>
  <si>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</si>
  <si>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</si>
  <si>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</si>
  <si>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</si>
  <si>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</si>
  <si>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</si>
  <si>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</si>
  <si>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</si>
  <si>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</si>
  <si>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</si>
  <si>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</si>
  <si>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</si>
  <si>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</si>
  <si>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</si>
  <si>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</si>
  <si>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</si>
  <si>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</si>
  <si>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</si>
  <si>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</si>
  <si>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</si>
  <si>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</si>
  <si>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</si>
  <si>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</si>
  <si>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</si>
  <si>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</si>
  <si>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</si>
  <si>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</si>
  <si>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</si>
  <si>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</si>
  <si>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</si>
  <si>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</si>
  <si>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</si>
  <si>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</si>
  <si>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</si>
  <si>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</si>
  <si>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</si>
  <si>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</si>
  <si>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</si>
  <si>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</si>
  <si>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</si>
  <si>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</si>
  <si>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</si>
  <si>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</si>
  <si>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</si>
  <si>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</si>
  <si>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</si>
  <si>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</si>
  <si>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</si>
  <si>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</si>
  <si>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</si>
  <si>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</si>
  <si>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</si>
  <si>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</si>
  <si>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</si>
  <si>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</si>
  <si>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</si>
  <si>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</si>
  <si>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</si>
  <si>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</si>
  <si>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</si>
  <si>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</si>
  <si>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</si>
  <si>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</si>
  <si>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</si>
  <si>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</si>
  <si>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</si>
  <si>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</si>
  <si>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</si>
  <si>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</si>
  <si>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</si>
  <si>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</si>
  <si>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</si>
  <si>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</si>
  <si>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</si>
  <si>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</si>
  <si>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</si>
  <si>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</si>
  <si>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</si>
  <si>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</si>
  <si>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</si>
  <si>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</si>
  <si>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</si>
  <si>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</si>
  <si>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</si>
  <si>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</si>
  <si>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</si>
  <si>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</si>
  <si>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</si>
  <si>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</si>
  <si>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</si>
  <si>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</si>
  <si>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</si>
  <si>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</si>
  <si>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</si>
  <si>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</si>
  <si>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</si>
  <si>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</si>
  <si>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</si>
  <si>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</si>
  <si>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</si>
  <si>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</si>
  <si>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</si>
  <si>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</si>
  <si>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</si>
  <si>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</si>
  <si>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</si>
  <si>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</si>
  <si>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</si>
  <si>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</si>
  <si>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</si>
  <si>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</si>
  <si>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</si>
  <si>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</si>
  <si>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</si>
  <si>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</si>
  <si>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</si>
  <si>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</si>
  <si>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</si>
  <si>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</si>
  <si>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</si>
  <si>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</si>
  <si>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</si>
  <si>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</si>
  <si>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</si>
  <si>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</si>
  <si>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</si>
  <si>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</si>
  <si>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</si>
  <si>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</si>
  <si>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</si>
  <si>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</si>
  <si>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</si>
  <si>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</si>
  <si>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</si>
  <si>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</si>
  <si>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</si>
  <si>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</si>
  <si>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</si>
  <si>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</si>
  <si>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</si>
  <si>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</si>
  <si>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</si>
  <si>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</si>
  <si>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</si>
  <si>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</si>
  <si>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</si>
  <si>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</si>
  <si>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</si>
  <si>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</si>
  <si>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</si>
  <si>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</si>
  <si>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</si>
  <si>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</si>
  <si>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</si>
  <si>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</si>
  <si>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</si>
  <si>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</si>
  <si>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</si>
  <si>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</si>
  <si>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</si>
  <si>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</si>
  <si>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</si>
  <si>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</si>
  <si>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</si>
  <si>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</si>
  <si>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</si>
  <si>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</si>
  <si>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</si>
  <si>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</si>
  <si>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</si>
  <si>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</si>
  <si>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</si>
  <si>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</si>
  <si>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</si>
  <si>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</si>
  <si>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</si>
  <si>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</si>
  <si>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</si>
  <si>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</si>
  <si>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</si>
  <si>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</si>
  <si>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</si>
  <si>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</si>
  <si>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</si>
  <si>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</si>
  <si>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</si>
  <si>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</si>
  <si>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</si>
  <si>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</si>
  <si>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</si>
  <si>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</si>
  <si>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</si>
  <si>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</si>
  <si>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</si>
  <si>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</si>
  <si>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</si>
  <si>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</si>
  <si>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</si>
  <si>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</si>
  <si>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</si>
  <si>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</si>
  <si>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</si>
  <si>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</si>
  <si>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</si>
  <si>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</si>
  <si>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</si>
  <si>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</si>
  <si>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</si>
  <si>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</si>
  <si>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</si>
  <si>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</si>
  <si>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</si>
  <si>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</si>
  <si>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</si>
  <si>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</si>
  <si>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</si>
  <si>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</si>
  <si>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</si>
  <si>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</si>
  <si>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</si>
  <si>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</si>
  <si>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</si>
  <si>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</si>
  <si>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</si>
  <si>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</si>
  <si>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</si>
  <si>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</si>
  <si>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</si>
  <si>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</si>
  <si>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</si>
  <si>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</si>
  <si>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</si>
  <si>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</si>
  <si>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</si>
  <si>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</si>
  <si>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</si>
  <si>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</si>
  <si>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</si>
  <si>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</si>
  <si>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</si>
  <si>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</si>
  <si>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</si>
  <si>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</si>
  <si>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</si>
  <si>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</si>
  <si>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</si>
  <si>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</si>
  <si>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</si>
  <si>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</si>
  <si>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</si>
  <si>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</si>
  <si>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</si>
  <si>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</si>
  <si>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</si>
  <si>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</si>
  <si>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</si>
  <si>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</si>
  <si>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</si>
  <si>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</si>
  <si>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</si>
  <si>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</si>
  <si>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</si>
  <si>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</si>
  <si>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</si>
  <si>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</si>
  <si>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</si>
  <si>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</si>
  <si>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</si>
  <si>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</si>
  <si>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</si>
  <si>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</si>
  <si>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</si>
  <si>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</si>
  <si>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</si>
  <si>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</si>
  <si>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</si>
  <si>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</si>
  <si>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</si>
  <si>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</si>
  <si>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</si>
  <si>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</si>
  <si>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</si>
  <si>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</si>
  <si>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</si>
  <si>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</si>
  <si>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</si>
  <si>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</si>
  <si>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</si>
  <si>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</si>
  <si>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</si>
  <si>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</si>
  <si>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</si>
  <si>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</si>
  <si>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</si>
  <si>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</si>
  <si>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</si>
  <si>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</si>
  <si>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</si>
  <si>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</si>
  <si>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</si>
  <si>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</si>
  <si>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</si>
  <si>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</si>
  <si>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</si>
  <si>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</si>
  <si>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</si>
  <si>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</si>
  <si>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</si>
  <si>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</si>
  <si>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</si>
  <si>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</si>
  <si>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</si>
  <si>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</si>
  <si>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</si>
  <si>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</si>
  <si>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</si>
  <si>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</si>
  <si>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</si>
  <si>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</si>
  <si>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</si>
  <si>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</si>
  <si>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</si>
  <si>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</si>
  <si>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</si>
  <si>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</si>
  <si>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</si>
  <si>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</si>
  <si>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</si>
  <si>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</si>
  <si>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</si>
  <si>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</si>
  <si>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</si>
  <si>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</si>
  <si>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</si>
  <si>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</si>
  <si>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</si>
  <si>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</si>
  <si>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</si>
  <si>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</si>
  <si>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</si>
  <si>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</si>
  <si>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</si>
  <si>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</si>
  <si>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</si>
  <si>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</si>
  <si>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</si>
  <si>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</si>
  <si>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</si>
  <si>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</si>
  <si>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</si>
  <si>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</si>
  <si>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</si>
  <si>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</si>
  <si>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</si>
  <si>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</si>
  <si>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</si>
  <si>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</si>
  <si>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</si>
  <si>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</si>
  <si>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</si>
  <si>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</si>
  <si>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</si>
  <si>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</si>
  <si>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</si>
  <si>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</si>
  <si>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</si>
  <si>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</si>
  <si>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</si>
  <si>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</si>
  <si>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</si>
  <si>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</si>
  <si>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</si>
  <si>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</si>
  <si>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</si>
  <si>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</si>
  <si>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</si>
  <si>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</si>
  <si>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</si>
  <si>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</si>
  <si>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</si>
  <si>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</si>
  <si>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</si>
  <si>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</si>
  <si>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</si>
  <si>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</si>
  <si>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</si>
  <si>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</si>
  <si>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</si>
  <si>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</si>
  <si>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</si>
  <si>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</si>
  <si>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</si>
  <si>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</si>
  <si>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</si>
  <si>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</si>
  <si>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</si>
  <si>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</si>
  <si>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</si>
  <si>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</si>
  <si>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</si>
  <si>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</si>
  <si>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</si>
  <si>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</si>
  <si>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</si>
  <si>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</si>
  <si>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</si>
  <si>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</si>
  <si>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</si>
  <si>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</si>
  <si>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</si>
  <si>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</si>
  <si>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</si>
  <si>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</si>
  <si>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</si>
  <si>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</si>
  <si>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</si>
  <si>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</si>
  <si>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</si>
  <si>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</si>
  <si>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</si>
  <si>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</si>
  <si>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</si>
  <si>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</si>
  <si>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</si>
  <si>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</si>
  <si>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</si>
  <si>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</si>
  <si>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</si>
  <si>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</si>
  <si>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</si>
  <si>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</si>
  <si>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</si>
  <si>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</si>
  <si>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</si>
  <si>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</si>
  <si>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</si>
  <si>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</si>
  <si>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</si>
  <si>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</si>
  <si>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</si>
  <si>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</si>
  <si>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</si>
  <si>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</si>
  <si>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</si>
  <si>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</si>
  <si>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</si>
  <si>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</si>
  <si>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</si>
  <si>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</si>
  <si>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</si>
  <si>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</si>
  <si>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</si>
  <si>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</si>
  <si>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</si>
  <si>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</si>
  <si>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</si>
  <si>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</si>
  <si>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</si>
  <si>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</si>
  <si>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</si>
  <si>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</si>
  <si>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</si>
  <si>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</si>
  <si>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</si>
  <si>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</si>
  <si>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</si>
  <si>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</si>
  <si>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</si>
  <si>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</si>
  <si>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</si>
  <si>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</si>
  <si>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</si>
  <si>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</si>
  <si>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</si>
  <si>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</si>
  <si>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</si>
  <si>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</si>
  <si>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</si>
  <si>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</si>
  <si>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</si>
  <si>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</si>
  <si>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</si>
  <si>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</si>
  <si>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</si>
  <si>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</si>
  <si>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</si>
  <si>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</si>
  <si>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</si>
  <si>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</si>
  <si>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</si>
  <si>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</si>
  <si>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</si>
  <si>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</si>
  <si>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</si>
  <si>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</si>
  <si>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</si>
  <si>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</si>
  <si>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</si>
  <si>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</si>
  <si>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</si>
  <si>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</si>
  <si>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</si>
  <si>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</si>
  <si>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</si>
  <si>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</si>
  <si>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</si>
  <si>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</si>
  <si>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</si>
  <si>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</si>
  <si>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</si>
  <si>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</si>
  <si>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</si>
  <si>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</si>
  <si>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</si>
  <si>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</si>
  <si>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</si>
  <si>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</si>
  <si>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</si>
  <si>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</si>
  <si>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</si>
  <si>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</si>
  <si>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</si>
  <si>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</si>
  <si>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</si>
  <si>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</si>
  <si>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</si>
  <si>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</si>
  <si>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</si>
  <si>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</si>
  <si>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</si>
  <si>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</si>
  <si>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</si>
  <si>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</si>
  <si>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</si>
  <si>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</si>
  <si>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</si>
  <si>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</si>
  <si>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</si>
  <si>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</si>
  <si>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</si>
  <si>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</si>
  <si>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</si>
  <si>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</si>
  <si>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</si>
  <si>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</si>
  <si>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</si>
  <si>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</si>
  <si>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</si>
  <si>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</si>
  <si>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</si>
  <si>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</si>
  <si>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</si>
  <si>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</si>
  <si>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</si>
  <si>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</si>
  <si>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</si>
  <si>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</si>
  <si>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</si>
  <si>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</si>
  <si>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</si>
  <si>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</si>
  <si>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</si>
  <si>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</si>
  <si>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</si>
  <si>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</si>
  <si>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</si>
  <si>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</si>
  <si>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</si>
  <si>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</si>
  <si>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</si>
  <si>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</si>
  <si>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</si>
  <si>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</si>
  <si>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</si>
  <si>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</si>
  <si>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</si>
  <si>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</si>
  <si>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</si>
  <si>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</si>
  <si>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</si>
  <si>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</si>
  <si>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</si>
  <si>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</si>
  <si>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</si>
  <si>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</si>
  <si>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</si>
  <si>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</si>
  <si>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</si>
  <si>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</si>
  <si>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</si>
  <si>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</si>
  <si>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</si>
  <si>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</si>
  <si>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</si>
  <si>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</si>
  <si>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</si>
  <si>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</si>
  <si>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</si>
  <si>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</si>
  <si>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</si>
  <si>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</si>
  <si>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</si>
  <si>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</si>
  <si>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</si>
  <si>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</si>
  <si>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</si>
  <si>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</si>
  <si>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</si>
  <si>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</si>
  <si>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</si>
  <si>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</si>
  <si>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</si>
  <si>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</si>
  <si>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</si>
  <si>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</si>
  <si>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</si>
  <si>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</si>
  <si>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</si>
  <si>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</si>
  <si>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</si>
  <si>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</si>
  <si>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</si>
  <si>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</si>
  <si>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</si>
  <si>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</si>
  <si>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</si>
  <si>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</si>
  <si>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</si>
  <si>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</si>
  <si>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</si>
  <si>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</si>
  <si>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</si>
  <si>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</si>
  <si>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</si>
  <si>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</si>
  <si>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</si>
  <si>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</si>
  <si>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</si>
  <si>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</si>
  <si>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</si>
  <si>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</si>
  <si>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</si>
  <si>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</si>
  <si>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</si>
  <si>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</si>
  <si>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</si>
  <si>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</si>
  <si>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</si>
  <si>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</si>
  <si>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</si>
  <si>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</si>
  <si>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</si>
  <si>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</si>
  <si>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</si>
  <si>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</si>
  <si>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</si>
  <si>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</si>
  <si>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</si>
  <si>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</si>
  <si>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</si>
  <si>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</si>
  <si>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</si>
  <si>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</si>
  <si>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</si>
  <si>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</si>
  <si>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</si>
  <si>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</si>
  <si>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</si>
  <si>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</si>
  <si>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</si>
  <si>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</si>
  <si>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</si>
  <si>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</si>
  <si>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</si>
  <si>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</si>
  <si>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</si>
  <si>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</si>
  <si>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</si>
  <si>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</si>
  <si>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</si>
  <si>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</si>
  <si>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</si>
  <si>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</si>
  <si>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</si>
  <si>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</si>
  <si>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</si>
  <si>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</si>
  <si>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</si>
  <si>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</si>
  <si>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</si>
  <si>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</si>
  <si>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</si>
  <si>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</si>
  <si>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</si>
  <si>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</si>
  <si>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</si>
  <si>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</si>
  <si>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</si>
  <si>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</si>
  <si>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</si>
  <si>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</si>
  <si>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</si>
  <si>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</si>
  <si>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</si>
  <si>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</si>
  <si>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</si>
  <si>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</si>
  <si>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</si>
  <si>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</si>
  <si>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</si>
  <si>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</si>
  <si>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</si>
  <si>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</si>
  <si>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</si>
  <si>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</si>
  <si>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</si>
  <si>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</si>
  <si>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</si>
  <si>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</si>
  <si>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</si>
  <si>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</si>
  <si>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</si>
  <si>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</si>
  <si>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</si>
  <si>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</si>
  <si>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</si>
  <si>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</si>
  <si>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</si>
  <si>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</si>
  <si>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</si>
  <si>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</si>
  <si>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</si>
  <si>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</si>
  <si>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</si>
  <si>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</si>
  <si>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</si>
  <si>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</si>
  <si>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</si>
  <si>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</si>
  <si>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</si>
  <si>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</si>
  <si>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</si>
  <si>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</si>
  <si>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</si>
  <si>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</si>
  <si>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</si>
  <si>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</si>
  <si>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</si>
  <si>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</si>
  <si>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</si>
  <si>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</si>
  <si>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</si>
  <si>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</si>
  <si>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</si>
  <si>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</si>
  <si>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</si>
  <si>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</si>
  <si>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</si>
  <si>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</si>
  <si>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</si>
  <si>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</si>
  <si>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</si>
  <si>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</si>
  <si>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</si>
  <si>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</si>
  <si>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</si>
  <si>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</si>
  <si>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</si>
  <si>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</si>
  <si>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</si>
  <si>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</si>
  <si>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</si>
  <si>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</si>
  <si>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</si>
  <si>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</si>
  <si>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</si>
  <si>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</si>
  <si>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</si>
  <si>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</si>
  <si>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</si>
  <si>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</si>
  <si>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</si>
  <si>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</si>
  <si>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</si>
  <si>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</si>
  <si>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</si>
  <si>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</si>
  <si>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</si>
  <si>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</si>
  <si>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</si>
  <si>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</si>
  <si>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</si>
  <si>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</si>
  <si>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</si>
  <si>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</si>
  <si>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</si>
  <si>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</si>
  <si>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</si>
  <si>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</si>
  <si>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</si>
  <si>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</si>
  <si>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</si>
  <si>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</si>
  <si>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</si>
  <si>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</si>
  <si>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</si>
  <si>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</si>
  <si>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</si>
  <si>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</si>
  <si>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</si>
  <si>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</si>
  <si>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</si>
  <si>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</si>
  <si>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</si>
  <si>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</si>
  <si>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</si>
  <si>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</si>
  <si>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</si>
  <si>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</si>
  <si>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</si>
  <si>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</si>
  <si>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</si>
  <si>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</si>
  <si>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</si>
  <si>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</si>
  <si>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</si>
  <si>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</si>
  <si>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</si>
  <si>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</si>
  <si>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</si>
  <si>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</si>
  <si>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</si>
  <si>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</si>
  <si>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</si>
  <si>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</si>
  <si>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</si>
  <si>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</si>
  <si>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</si>
  <si>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</si>
  <si>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</si>
  <si>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</si>
  <si>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</si>
  <si>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</si>
  <si>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</si>
  <si>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</si>
  <si>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</si>
  <si>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</si>
  <si>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</si>
  <si>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</si>
  <si>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</si>
  <si>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</si>
  <si>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</si>
  <si>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</si>
  <si>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</si>
  <si>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</si>
  <si>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</si>
  <si>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</si>
  <si>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</si>
  <si>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</si>
  <si>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</si>
  <si>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</si>
  <si>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</si>
  <si>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</si>
  <si>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</si>
  <si>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</si>
  <si>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</si>
  <si>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</si>
  <si>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</si>
  <si>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</si>
  <si>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</si>
  <si>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</si>
  <si>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</si>
  <si>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</si>
  <si>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</si>
  <si>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</si>
  <si>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</si>
  <si>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</si>
  <si>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</si>
  <si>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</si>
  <si>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</si>
  <si>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</si>
  <si>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</si>
  <si>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</si>
  <si>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</si>
  <si>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</si>
  <si>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</si>
  <si>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</si>
  <si>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</si>
  <si>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</si>
  <si>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</si>
  <si>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</si>
  <si>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</si>
  <si>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</si>
  <si>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</si>
  <si>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</si>
  <si>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</si>
  <si>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</si>
  <si>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</si>
  <si>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</si>
  <si>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</si>
  <si>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</si>
  <si>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</si>
  <si>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</si>
  <si>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</si>
  <si>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</si>
  <si>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</si>
  <si>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</si>
  <si>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</si>
  <si>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</si>
  <si>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</si>
  <si>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</si>
  <si>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</si>
  <si>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</si>
  <si>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</si>
  <si>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</si>
  <si>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</si>
  <si>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</si>
  <si>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</si>
  <si>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</si>
  <si>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</si>
  <si>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</si>
  <si>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</si>
  <si>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</si>
  <si>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</si>
  <si>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</si>
  <si>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</si>
  <si>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</si>
  <si>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</si>
  <si>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</si>
  <si>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</si>
  <si>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</si>
  <si>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</si>
  <si>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</si>
  <si>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</si>
  <si>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</si>
  <si>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</si>
  <si>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</si>
  <si>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</si>
  <si>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</si>
  <si>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</si>
  <si>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</si>
  <si>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</si>
  <si>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</si>
  <si>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</si>
  <si>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</si>
  <si>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</si>
  <si>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</si>
  <si>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</si>
  <si>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</si>
  <si>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</si>
  <si>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</si>
  <si>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</si>
  <si>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</si>
  <si>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</si>
  <si>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</si>
  <si>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</si>
  <si>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</si>
  <si>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</si>
  <si>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</si>
  <si>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</si>
  <si>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</si>
  <si>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</si>
  <si>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</si>
  <si>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</si>
  <si>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</si>
  <si>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</si>
  <si>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</si>
  <si>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</si>
  <si>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</si>
  <si>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</si>
  <si>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</si>
  <si>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</si>
  <si>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</si>
  <si>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</si>
  <si>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</si>
  <si>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</si>
  <si>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</si>
  <si>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</si>
  <si>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</si>
  <si>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</si>
  <si>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</si>
  <si>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</si>
  <si>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</si>
  <si>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</si>
  <si>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</si>
  <si>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</si>
  <si>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</si>
  <si>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</si>
  <si>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</si>
  <si>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</si>
  <si>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</si>
  <si>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</si>
  <si>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</si>
  <si>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</si>
  <si>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</si>
  <si>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</si>
  <si>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</si>
  <si>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</si>
  <si>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</si>
  <si>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</si>
  <si>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</si>
  <si>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</si>
  <si>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</si>
  <si>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</si>
  <si>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</si>
  <si>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</si>
  <si>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</si>
  <si>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</si>
  <si>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</si>
  <si>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</si>
  <si>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</si>
  <si>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</si>
  <si>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</si>
  <si>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</si>
  <si>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</si>
  <si>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</si>
  <si>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</si>
  <si>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</si>
  <si>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</si>
  <si>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</si>
  <si>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</si>
  <si>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</si>
  <si>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</si>
  <si>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</si>
  <si>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</si>
  <si>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</si>
  <si>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</si>
  <si>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</si>
  <si>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</si>
  <si>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</si>
  <si>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</si>
  <si>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</si>
  <si>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</si>
  <si>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</si>
  <si>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</si>
  <si>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</si>
  <si>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</si>
  <si>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</si>
  <si>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</si>
  <si>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</si>
  <si>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</si>
  <si>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</si>
  <si>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</si>
  <si>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</si>
  <si>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</si>
  <si>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</si>
  <si>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</si>
  <si>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</si>
  <si>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</si>
  <si>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</si>
  <si>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</si>
  <si>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</si>
  <si>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</si>
  <si>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</si>
  <si>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</si>
  <si>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</si>
  <si>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</si>
  <si>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</si>
  <si>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</si>
  <si>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</si>
  <si>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</si>
  <si>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</si>
  <si>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</si>
  <si>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</si>
  <si>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</si>
  <si>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</si>
  <si>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</si>
  <si>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</si>
  <si>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</si>
  <si>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</si>
  <si>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</si>
  <si>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</si>
  <si>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</si>
  <si>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</si>
  <si>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</si>
  <si>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</si>
  <si>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</si>
  <si>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</si>
  <si>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</si>
  <si>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</si>
  <si>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</si>
  <si>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</si>
  <si>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</si>
  <si>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</si>
  <si>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</si>
  <si>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</si>
  <si>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</si>
  <si>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</si>
  <si>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</si>
  <si>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</si>
  <si>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</si>
  <si>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</si>
  <si>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</si>
  <si>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</si>
  <si>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</si>
  <si>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</si>
  <si>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</si>
  <si>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</si>
  <si>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</si>
  <si>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</si>
  <si>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</si>
  <si>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</si>
  <si>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</si>
  <si>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</si>
  <si>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</si>
  <si>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</si>
  <si>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</si>
  <si>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</si>
  <si>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</si>
  <si>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</si>
  <si>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</si>
  <si>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</si>
  <si>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</si>
  <si>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</si>
  <si>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</si>
  <si>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</si>
  <si>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</si>
  <si>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</si>
  <si>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</si>
  <si>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</si>
  <si>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</si>
  <si>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</si>
  <si>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</si>
  <si>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</si>
  <si>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</si>
  <si>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</si>
  <si>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</si>
  <si>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</si>
  <si>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</si>
  <si>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</si>
  <si>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</si>
  <si>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</si>
  <si>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</si>
  <si>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</si>
  <si>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</si>
  <si>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</si>
  <si>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</si>
  <si>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</si>
  <si>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</si>
  <si>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</si>
  <si>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</si>
  <si>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</si>
  <si>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</si>
  <si>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</si>
  <si>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</si>
  <si>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</si>
  <si>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</si>
  <si>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</si>
  <si>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</si>
  <si>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</si>
  <si>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</si>
  <si>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</si>
  <si>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</si>
  <si>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</si>
  <si>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</si>
  <si>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</si>
  <si>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</si>
  <si>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</si>
  <si>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</si>
  <si>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</si>
  <si>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</si>
  <si>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</si>
  <si>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</si>
  <si>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</si>
  <si>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</si>
  <si>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</si>
  <si>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</si>
  <si>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</si>
  <si>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</si>
  <si>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</si>
  <si>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</si>
  <si>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</si>
  <si>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</si>
  <si>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</si>
  <si>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</si>
  <si>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</si>
  <si>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</si>
  <si>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</si>
  <si>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</si>
  <si>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</si>
  <si>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</si>
  <si>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</si>
  <si>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</si>
  <si>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</si>
  <si>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</si>
  <si>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</si>
  <si>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</si>
  <si>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</si>
  <si>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</si>
  <si>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</si>
  <si>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</si>
  <si>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</si>
  <si>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</si>
  <si>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</si>
  <si>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</si>
  <si>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</si>
  <si>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</si>
  <si>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</si>
  <si>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</si>
  <si>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</si>
  <si>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</si>
  <si>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</si>
  <si>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</si>
  <si>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</si>
  <si>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</si>
  <si>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</si>
  <si>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</si>
  <si>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</si>
  <si>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</si>
  <si>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</si>
  <si>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</si>
  <si>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</si>
  <si>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</si>
  <si>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</si>
  <si>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</si>
  <si>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</si>
  <si>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</si>
  <si>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</si>
  <si>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</si>
  <si>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</si>
  <si>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</si>
  <si>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</si>
  <si>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</si>
  <si>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</si>
  <si>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</si>
  <si>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</si>
  <si>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</si>
  <si>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</si>
  <si>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</si>
  <si>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</si>
  <si>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</si>
  <si>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</si>
  <si>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</si>
  <si>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</si>
  <si>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</si>
  <si>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</si>
  <si>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</si>
  <si>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</si>
  <si>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</si>
  <si>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</si>
  <si>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</si>
  <si>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</si>
  <si>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</si>
  <si>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</si>
  <si>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</si>
  <si>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</si>
  <si>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</si>
  <si>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</si>
  <si>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</si>
  <si>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</si>
  <si>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</si>
  <si>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</si>
  <si>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</si>
  <si>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</si>
  <si>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</si>
  <si>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</si>
  <si>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</si>
  <si>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</si>
  <si>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</si>
  <si>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</si>
  <si>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</si>
  <si>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</si>
  <si>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</si>
  <si>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</si>
  <si>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</si>
  <si>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</si>
  <si>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</si>
  <si>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</si>
  <si>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</si>
  <si>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</si>
  <si>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</si>
  <si>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</si>
  <si>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</si>
  <si>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</si>
  <si>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</si>
  <si>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</si>
  <si>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</si>
  <si>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</si>
  <si>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</si>
  <si>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</si>
  <si>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</si>
  <si>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</si>
  <si>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</si>
  <si>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</si>
  <si>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</si>
  <si>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</si>
  <si>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</si>
  <si>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</si>
  <si>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</si>
  <si>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</si>
  <si>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</si>
  <si>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</si>
  <si>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</si>
  <si>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</si>
  <si>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</si>
  <si>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</si>
  <si>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</si>
  <si>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</si>
  <si>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</si>
  <si>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</si>
  <si>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</si>
  <si>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</si>
  <si>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</si>
  <si>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</si>
  <si>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</si>
  <si>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</si>
  <si>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</si>
  <si>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</si>
  <si>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</si>
  <si>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</si>
  <si>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</si>
  <si>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</si>
  <si>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</si>
  <si>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</si>
  <si>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</si>
  <si>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</si>
  <si>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</si>
  <si>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</si>
  <si>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</si>
  <si>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</si>
  <si>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</si>
  <si>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</si>
  <si>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</si>
  <si>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</si>
  <si>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</si>
  <si>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</si>
  <si>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</si>
  <si>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</si>
  <si>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</si>
  <si>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</si>
  <si>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</si>
  <si>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</si>
  <si>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</si>
  <si>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</si>
  <si>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</si>
  <si>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</si>
  <si>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</si>
  <si>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</si>
  <si>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</si>
  <si>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</si>
  <si>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</si>
  <si>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</si>
  <si>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</si>
  <si>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</si>
  <si>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</si>
  <si>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</si>
  <si>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</si>
  <si>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</si>
  <si>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</si>
  <si>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</si>
  <si>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</si>
  <si>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</si>
  <si>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</si>
  <si>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</si>
  <si>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</si>
  <si>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</si>
  <si>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</si>
  <si>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</si>
  <si>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</si>
  <si>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</si>
  <si>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</si>
  <si>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</si>
  <si>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</si>
  <si>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</si>
  <si>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</si>
  <si>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</si>
  <si>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</si>
  <si>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</si>
  <si>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</si>
  <si>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</si>
  <si>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</si>
  <si>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</si>
  <si>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</si>
  <si>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</si>
  <si>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</si>
  <si>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</si>
  <si>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</si>
  <si>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</si>
  <si>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</si>
  <si>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</si>
  <si>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</si>
  <si>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</si>
  <si>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</si>
  <si>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</si>
  <si>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</si>
  <si>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</si>
  <si>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</si>
  <si>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</si>
  <si>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</si>
  <si>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</si>
  <si>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</si>
  <si>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</si>
  <si>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</si>
  <si>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</si>
  <si>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</si>
  <si>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</si>
  <si>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</si>
  <si>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</si>
  <si>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</si>
  <si>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</si>
  <si>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</si>
  <si>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</si>
  <si>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</si>
  <si>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</si>
  <si>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</si>
  <si>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</si>
  <si>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</si>
  <si>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</si>
  <si>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</si>
  <si>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</si>
  <si>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</si>
  <si>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</si>
  <si>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</si>
  <si>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</si>
  <si>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</si>
  <si>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</si>
  <si>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</si>
  <si>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</si>
  <si>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</si>
  <si>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</si>
  <si>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</si>
  <si>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</si>
  <si>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</si>
  <si>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</si>
  <si>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</si>
  <si>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</si>
  <si>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</si>
  <si>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</si>
  <si>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</si>
  <si>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</si>
  <si>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</si>
  <si>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</si>
  <si>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</si>
  <si>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</si>
  <si>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</si>
  <si>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</si>
  <si>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</si>
  <si>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</si>
  <si>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</si>
  <si>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</si>
  <si>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</si>
  <si>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</si>
  <si>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</si>
  <si>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</si>
  <si>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</si>
  <si>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</si>
  <si>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</si>
  <si>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</si>
  <si>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</si>
  <si>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</si>
  <si>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</si>
  <si>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</si>
  <si>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</si>
  <si>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</si>
  <si>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</si>
  <si>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</si>
  <si>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</si>
  <si>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</si>
  <si>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</si>
  <si>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</si>
  <si>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</si>
  <si>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</si>
  <si>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</si>
  <si>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</si>
  <si>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</si>
  <si>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</si>
  <si>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</si>
  <si>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</si>
  <si>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</si>
  <si>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</si>
  <si>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</si>
  <si>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</si>
  <si>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</si>
  <si>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</si>
  <si>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</si>
  <si>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</si>
  <si>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</si>
  <si>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</si>
  <si>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</si>
  <si>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</si>
  <si>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</si>
  <si>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</si>
  <si>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</si>
  <si>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</si>
  <si>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</si>
  <si>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</si>
  <si>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</si>
  <si>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</si>
  <si>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</si>
  <si>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</si>
  <si>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</si>
  <si>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</si>
  <si>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</si>
  <si>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</si>
  <si>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</si>
  <si>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</si>
  <si>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</si>
  <si>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</si>
  <si>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</si>
  <si>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</si>
  <si>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</si>
  <si>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</si>
  <si>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</si>
  <si>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</si>
  <si>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</si>
  <si>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</si>
  <si>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</si>
  <si>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</si>
  <si>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</si>
  <si>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</si>
  <si>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</si>
  <si>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</si>
  <si>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</si>
  <si>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</si>
  <si>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</si>
  <si>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</si>
  <si>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</si>
  <si>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</si>
  <si>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</si>
  <si>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</si>
  <si>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</si>
  <si>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</si>
  <si>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</si>
  <si>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</si>
  <si>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</si>
  <si>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</si>
  <si>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</si>
  <si>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</si>
  <si>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</si>
  <si>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</si>
  <si>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</si>
  <si>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</si>
  <si>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</si>
  <si>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</si>
  <si>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</si>
  <si>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</si>
  <si>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</si>
  <si>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</si>
  <si>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</si>
  <si>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</si>
  <si>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</si>
  <si>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</si>
  <si>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</si>
  <si>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</si>
  <si>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</si>
  <si>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</si>
  <si>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</si>
  <si>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</si>
  <si>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</si>
  <si>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</si>
  <si>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</si>
  <si>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</si>
  <si>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</si>
  <si>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</si>
  <si>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</si>
  <si>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</si>
  <si>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</si>
  <si>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</si>
  <si>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</si>
  <si>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</si>
  <si>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</si>
  <si>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</si>
  <si>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</si>
  <si>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</si>
  <si>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</si>
  <si>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</si>
  <si>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</si>
  <si>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</si>
  <si>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</si>
  <si>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</si>
  <si>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</si>
  <si>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</si>
  <si>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</si>
  <si>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</si>
  <si>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</si>
  <si>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</si>
  <si>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</si>
  <si>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</si>
  <si>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</si>
  <si>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</si>
  <si>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</si>
  <si>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</si>
  <si>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</si>
  <si>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</si>
  <si>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</si>
  <si>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</si>
  <si>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</si>
  <si>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</si>
  <si>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</si>
  <si>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</si>
  <si>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</si>
  <si>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</si>
  <si>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</si>
  <si>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</si>
  <si>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</si>
  <si>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</si>
  <si>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</si>
  <si>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</si>
  <si>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</si>
  <si>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</si>
  <si>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</si>
  <si>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</si>
  <si>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</si>
  <si>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</si>
  <si>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</si>
  <si>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</si>
  <si>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</si>
  <si>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</si>
  <si>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</si>
  <si>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</si>
  <si>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</si>
  <si>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</si>
  <si>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</si>
  <si>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</si>
  <si>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</si>
  <si>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</si>
  <si>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</si>
  <si>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</si>
  <si>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</si>
  <si>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</si>
  <si>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</si>
  <si>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</si>
  <si>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</si>
  <si>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</si>
  <si>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</si>
  <si>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</si>
  <si>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</si>
  <si>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</si>
  <si>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</si>
  <si>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</si>
  <si>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</si>
  <si>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</si>
  <si>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</si>
  <si>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</si>
  <si>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</si>
  <si>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</si>
  <si>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</si>
  <si>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</si>
  <si>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</si>
  <si>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</si>
  <si>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</si>
  <si>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</si>
  <si>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</si>
  <si>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</si>
  <si>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</si>
  <si>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</si>
  <si>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</si>
  <si>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</si>
  <si>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</si>
  <si>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</si>
  <si>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</si>
  <si>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</si>
  <si>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</si>
  <si>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</si>
  <si>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</si>
  <si>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</si>
  <si>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</si>
  <si>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</si>
  <si>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</si>
  <si>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</si>
  <si>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</si>
  <si>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</si>
  <si>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</si>
  <si>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</si>
  <si>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</si>
  <si>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</si>
  <si>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</si>
  <si>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</si>
  <si>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</si>
  <si>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</si>
  <si>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</si>
  <si>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</si>
  <si>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</si>
  <si>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</si>
  <si>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</si>
  <si>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</si>
  <si>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</si>
  <si>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</si>
  <si>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</si>
  <si>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</si>
  <si>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</si>
  <si>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</si>
  <si>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</si>
  <si>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</si>
  <si>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</si>
  <si>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</si>
  <si>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</si>
  <si>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</si>
  <si>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</si>
  <si>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</si>
  <si>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</si>
  <si>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</si>
  <si>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</si>
  <si>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</si>
  <si>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</si>
  <si>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</si>
  <si>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</si>
  <si>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</si>
  <si>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</si>
  <si>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</si>
  <si>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</si>
  <si>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</si>
  <si>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</si>
  <si>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</si>
  <si>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</si>
  <si>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</si>
  <si>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</si>
  <si>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</si>
  <si>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</si>
  <si>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</si>
  <si>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</si>
  <si>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</si>
  <si>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</si>
  <si>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</si>
  <si>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</si>
  <si>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</si>
  <si>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</si>
  <si>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</si>
  <si>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</si>
  <si>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</si>
  <si>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</si>
  <si>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</si>
  <si>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</si>
  <si>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</si>
  <si>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</si>
  <si>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</si>
  <si>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</si>
  <si>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</si>
  <si>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</si>
  <si>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</si>
  <si>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</si>
  <si>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</si>
  <si>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</si>
  <si>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</si>
  <si>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</si>
  <si>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</si>
  <si>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</si>
  <si>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</si>
  <si>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</si>
  <si>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</si>
  <si>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</si>
  <si>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</si>
  <si>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</si>
  <si>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</si>
  <si>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</si>
  <si>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</si>
  <si>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</si>
  <si>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</si>
  <si>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</si>
  <si>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</si>
  <si>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</si>
  <si>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</si>
  <si>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</si>
  <si>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</si>
  <si>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</si>
  <si>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</si>
  <si>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</si>
  <si>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</si>
  <si>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</si>
  <si>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</si>
  <si>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</si>
  <si>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</si>
  <si>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</si>
  <si>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</si>
  <si>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</si>
  <si>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</si>
  <si>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</si>
  <si>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</si>
  <si>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</si>
  <si>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</si>
  <si>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</si>
  <si>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</si>
  <si>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</si>
  <si>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</si>
  <si>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</si>
  <si>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</si>
  <si>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</si>
  <si>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</si>
  <si>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</si>
  <si>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</si>
  <si>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</si>
  <si>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</si>
  <si>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</si>
  <si>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</si>
  <si>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</si>
  <si>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</si>
  <si>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</si>
  <si>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</si>
  <si>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</si>
  <si>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</si>
  <si>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</si>
  <si>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</si>
  <si>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</si>
  <si>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</si>
  <si>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</si>
  <si>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</si>
  <si>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</si>
  <si>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</si>
  <si>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</si>
  <si>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</si>
  <si>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</si>
  <si>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</si>
  <si>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</si>
  <si>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</si>
  <si>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</si>
  <si>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</si>
  <si>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</si>
  <si>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</si>
  <si>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</si>
  <si>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</si>
  <si>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</si>
  <si>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</si>
  <si>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</si>
  <si>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</si>
  <si>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</si>
  <si>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</si>
  <si>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</si>
  <si>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</si>
  <si>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</si>
  <si>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</si>
  <si>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</si>
  <si>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</si>
  <si>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</si>
  <si>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</si>
  <si>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</si>
  <si>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</si>
  <si>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</si>
  <si>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</si>
  <si>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</si>
  <si>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</si>
  <si>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</si>
  <si>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</si>
  <si>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</si>
  <si>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</si>
  <si>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</si>
  <si>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</si>
  <si>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</si>
  <si>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</si>
  <si>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</si>
  <si>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</si>
  <si>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</si>
  <si>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</si>
  <si>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</si>
  <si>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</si>
  <si>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</si>
  <si>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</si>
  <si>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</si>
  <si>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</si>
  <si>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</si>
  <si>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</si>
  <si>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</si>
  <si>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</si>
  <si>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</si>
  <si>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</si>
  <si>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</si>
  <si>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</si>
  <si>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</si>
  <si>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</si>
  <si>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</si>
  <si>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</si>
  <si>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</si>
  <si>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</si>
  <si>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</si>
  <si>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</si>
  <si>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</si>
  <si>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</si>
  <si>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</si>
  <si>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</si>
  <si>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</si>
  <si>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</si>
  <si>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</si>
  <si>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</si>
  <si>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</si>
  <si>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</si>
  <si>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</si>
  <si>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</si>
  <si>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</si>
  <si>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</si>
  <si>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</si>
  <si>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</si>
  <si>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</si>
  <si>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</si>
  <si>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</si>
  <si>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</si>
  <si>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</si>
  <si>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</si>
  <si>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</si>
  <si>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</si>
  <si>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</si>
  <si>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</si>
  <si>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</si>
  <si>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</si>
  <si>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</si>
  <si>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</si>
  <si>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</si>
  <si>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</si>
  <si>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</si>
  <si>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</si>
  <si>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</si>
  <si>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</si>
  <si>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</si>
  <si>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</si>
  <si>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</si>
  <si>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</si>
  <si>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</si>
  <si>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</si>
  <si>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</si>
  <si>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</si>
  <si>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</si>
  <si>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</si>
  <si>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</si>
  <si>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</si>
  <si>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</si>
  <si>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</si>
  <si>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</si>
  <si>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</si>
  <si>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</si>
  <si>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</si>
  <si>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</si>
  <si>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</si>
  <si>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</si>
  <si>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</si>
  <si>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</si>
  <si>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</si>
  <si>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</si>
  <si>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</si>
  <si>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</si>
  <si>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</si>
  <si>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</si>
  <si>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</si>
  <si>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</si>
  <si>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</si>
  <si>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</si>
  <si>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</si>
  <si>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</si>
  <si>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</si>
  <si>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</si>
  <si>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</si>
  <si>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</si>
  <si>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</si>
  <si>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</si>
  <si>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</si>
  <si>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</si>
  <si>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</si>
  <si>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</si>
  <si>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</si>
  <si>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</si>
  <si>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</si>
  <si>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</si>
  <si>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</si>
  <si>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</si>
  <si>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</si>
  <si>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</si>
  <si>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</si>
  <si>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</si>
  <si>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</si>
  <si>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</si>
  <si>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</si>
  <si>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</si>
  <si>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</si>
  <si>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</si>
  <si>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</si>
  <si>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</si>
  <si>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</si>
  <si>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</si>
  <si>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</si>
  <si>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</si>
  <si>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</si>
  <si>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</si>
  <si>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</si>
  <si>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</si>
  <si>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</si>
  <si>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</si>
  <si>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</si>
  <si>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</si>
  <si>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</si>
  <si>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</si>
  <si>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</si>
  <si>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</si>
  <si>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</si>
  <si>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</si>
  <si>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</si>
  <si>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</si>
  <si>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</si>
  <si>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</si>
  <si>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</si>
  <si>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</si>
  <si>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</si>
  <si>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</si>
  <si>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</si>
  <si>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</si>
  <si>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</si>
  <si>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</si>
  <si>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</si>
  <si>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</si>
  <si>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</si>
  <si>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</si>
  <si>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</si>
  <si>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</si>
  <si>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</si>
  <si>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</si>
  <si>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</si>
  <si>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</si>
  <si>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</si>
  <si>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</si>
  <si>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</si>
  <si>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</si>
  <si>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</si>
  <si>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</si>
  <si>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</si>
  <si>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</si>
  <si>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</si>
  <si>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</si>
  <si>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</si>
  <si>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</si>
  <si>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</si>
  <si>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</si>
  <si>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</si>
  <si>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</si>
  <si>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</si>
  <si>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</si>
  <si>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</si>
  <si>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</si>
  <si>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</si>
  <si>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</si>
  <si>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</si>
  <si>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</si>
  <si>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</si>
  <si>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</si>
  <si>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</si>
  <si>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</si>
  <si>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</si>
  <si>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</si>
  <si>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</si>
  <si>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</si>
  <si>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</si>
  <si>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</si>
  <si>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</si>
  <si>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</si>
  <si>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</si>
  <si>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</si>
  <si>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</si>
  <si>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</si>
  <si>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</si>
  <si>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</si>
  <si>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</si>
  <si>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</si>
  <si>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</si>
  <si>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</si>
  <si>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</si>
  <si>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</si>
  <si>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</si>
  <si>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</si>
  <si>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</si>
  <si>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</si>
  <si>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</si>
  <si>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</si>
  <si>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</si>
  <si>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</si>
  <si>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</si>
  <si>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</si>
  <si>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</si>
  <si>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</si>
  <si>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</si>
  <si>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</si>
  <si>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</si>
  <si>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</si>
  <si>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</si>
  <si>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</si>
  <si>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</si>
  <si>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</si>
  <si>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</si>
  <si>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</si>
  <si>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</si>
  <si>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</si>
  <si>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</si>
  <si>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</si>
  <si>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</si>
  <si>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</si>
  <si>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</si>
  <si>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</si>
  <si>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</si>
  <si>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</si>
  <si>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</si>
  <si>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</si>
  <si>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</si>
  <si>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</si>
  <si>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</si>
  <si>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</si>
  <si>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</si>
  <si>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</si>
  <si>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</si>
  <si>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</si>
  <si>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</si>
  <si>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</si>
  <si>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</si>
  <si>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</si>
  <si>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</si>
  <si>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</si>
  <si>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</si>
  <si>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</si>
  <si>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</si>
  <si>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</si>
  <si>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</si>
  <si>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</si>
  <si>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</si>
  <si>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</si>
  <si>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</si>
  <si>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</si>
  <si>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</si>
  <si>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</si>
  <si>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</si>
  <si>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</si>
  <si>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</si>
  <si>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</si>
  <si>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</si>
  <si>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</si>
  <si>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</si>
  <si>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</si>
  <si>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</si>
  <si>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</si>
  <si>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</si>
  <si>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</si>
  <si>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</si>
  <si>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</si>
  <si>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</si>
  <si>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</si>
  <si>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</si>
  <si>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</si>
  <si>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</si>
  <si>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</si>
  <si>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</si>
  <si>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</si>
  <si>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</si>
  <si>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</si>
  <si>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</si>
  <si>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</si>
  <si>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</si>
  <si>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</si>
  <si>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</si>
  <si>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</si>
  <si>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</si>
  <si>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</si>
  <si>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</si>
  <si>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</si>
  <si>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</si>
  <si>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</si>
  <si>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</si>
  <si>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</si>
  <si>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</si>
  <si>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</si>
  <si>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</si>
  <si>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</si>
  <si>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</si>
  <si>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</si>
  <si>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</si>
  <si>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</si>
  <si>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</si>
  <si>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</si>
  <si>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</si>
  <si>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</si>
  <si>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</si>
  <si>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</si>
  <si>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</si>
  <si>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</si>
  <si>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</si>
  <si>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</si>
  <si>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</si>
  <si>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</si>
  <si>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</si>
  <si>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</si>
  <si>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</si>
  <si>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</si>
  <si>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</si>
  <si>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</si>
  <si>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</si>
  <si>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</si>
  <si>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</si>
  <si>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</si>
  <si>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</si>
  <si>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</si>
  <si>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</si>
  <si>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</si>
  <si>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</si>
  <si>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</si>
  <si>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</si>
  <si>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</si>
  <si>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</si>
  <si>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</si>
  <si>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</si>
  <si>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</si>
  <si>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</si>
  <si>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</si>
  <si>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</si>
  <si>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</si>
  <si>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</si>
  <si>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</si>
  <si>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</si>
  <si>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</si>
  <si>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</si>
  <si>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</si>
  <si>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</si>
  <si>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</si>
  <si>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</si>
  <si>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</si>
  <si>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</si>
  <si>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</si>
  <si>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</si>
  <si>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</si>
  <si>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</si>
  <si>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</si>
  <si>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</si>
  <si>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</si>
  <si>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</si>
  <si>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</si>
  <si>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</si>
  <si>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</si>
  <si>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</si>
  <si>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</si>
  <si>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</si>
  <si>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</si>
  <si>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</si>
  <si>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</si>
  <si>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</si>
  <si>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</si>
  <si>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</si>
  <si>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</si>
  <si>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</si>
  <si>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</si>
  <si>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</si>
  <si>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</si>
  <si>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</si>
  <si>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</si>
  <si>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</si>
  <si>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</si>
  <si>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</si>
  <si>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</si>
  <si>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</si>
  <si>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</si>
  <si>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</si>
  <si>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</si>
  <si>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</si>
  <si>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</si>
  <si>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</si>
  <si>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</si>
  <si>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</si>
  <si>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</si>
  <si>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</si>
  <si>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</si>
  <si>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</si>
  <si>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</si>
  <si>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</si>
  <si>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</si>
  <si>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</si>
  <si>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</si>
  <si>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</si>
  <si>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</si>
  <si>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</si>
  <si>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</si>
  <si>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</si>
  <si>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</si>
  <si>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</si>
  <si>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</si>
  <si>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</si>
  <si>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</si>
  <si>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</si>
  <si>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</si>
  <si>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</si>
  <si>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</si>
  <si>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</si>
  <si>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</si>
  <si>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</si>
  <si>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</si>
  <si>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</si>
  <si>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</si>
  <si>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</si>
  <si>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</si>
  <si>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</si>
  <si>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</si>
  <si>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</si>
  <si>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</si>
  <si>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</si>
  <si>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</si>
  <si>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</si>
  <si>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</si>
  <si>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</si>
  <si>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</si>
  <si>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</si>
  <si>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</si>
  <si>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</si>
  <si>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</si>
  <si>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</si>
  <si>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</si>
  <si>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</si>
  <si>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</si>
  <si>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</si>
  <si>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</si>
  <si>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</si>
  <si>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</si>
  <si>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</si>
  <si>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</si>
  <si>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</si>
  <si>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</si>
  <si>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</si>
  <si>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</si>
  <si>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</si>
  <si>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</si>
  <si>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</si>
  <si>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</si>
  <si>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</si>
  <si>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</si>
  <si>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</si>
  <si>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</si>
  <si>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</si>
  <si>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</si>
  <si>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</si>
  <si>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</si>
  <si>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</si>
  <si>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</si>
  <si>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</si>
  <si>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</si>
  <si>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</si>
  <si>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</si>
  <si>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</si>
  <si>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</si>
  <si>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</si>
  <si>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</si>
  <si>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</si>
  <si>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</si>
  <si>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</si>
  <si>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</si>
  <si>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</si>
  <si>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</si>
  <si>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</si>
  <si>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</si>
  <si>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</si>
  <si>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</si>
  <si>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</si>
  <si>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</si>
  <si>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</si>
  <si>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</si>
  <si>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</si>
  <si>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</si>
  <si>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</si>
  <si>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</si>
  <si>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</si>
  <si>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</si>
  <si>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</si>
  <si>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</si>
  <si>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</si>
  <si>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</si>
  <si>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</si>
  <si>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</si>
  <si>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</si>
  <si>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</si>
  <si>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</si>
  <si>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</si>
  <si>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</si>
  <si>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</si>
  <si>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</si>
  <si>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</si>
  <si>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</si>
  <si>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</si>
  <si>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</si>
  <si>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</si>
  <si>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</si>
  <si>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</si>
  <si>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</si>
  <si>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</si>
  <si>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</si>
  <si>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</si>
  <si>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</si>
  <si>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</si>
  <si>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</si>
  <si>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</si>
  <si>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</si>
  <si>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</si>
  <si>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</si>
  <si>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</si>
  <si>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</si>
  <si>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</si>
  <si>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</si>
  <si>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</si>
  <si>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</si>
  <si>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</si>
  <si>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</si>
  <si>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</si>
  <si>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</si>
  <si>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</si>
  <si>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</si>
  <si>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</si>
  <si>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</si>
  <si>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</si>
  <si>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</si>
  <si>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</si>
  <si>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</si>
  <si>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</si>
  <si>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</si>
  <si>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</si>
  <si>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</si>
  <si>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</si>
  <si>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</si>
  <si>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</si>
  <si>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</si>
  <si>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</si>
  <si>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</si>
  <si>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</si>
  <si>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</si>
  <si>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</si>
  <si>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</si>
  <si>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</si>
  <si>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</si>
  <si>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</si>
  <si>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</si>
  <si>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</si>
  <si>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</si>
  <si>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</si>
  <si>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</si>
  <si>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</si>
  <si>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</si>
  <si>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</si>
  <si>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</si>
  <si>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</si>
  <si>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</si>
  <si>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</si>
  <si>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</si>
  <si>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</si>
  <si>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</si>
  <si>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</si>
  <si>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</si>
  <si>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</si>
  <si>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</si>
  <si>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</si>
  <si>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</si>
  <si>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</si>
  <si>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</si>
  <si>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</si>
  <si>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</si>
  <si>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</si>
  <si>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</si>
  <si>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</si>
  <si>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</si>
  <si>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</si>
  <si>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</si>
  <si>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</si>
  <si>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</si>
  <si>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</si>
  <si>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</si>
  <si>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</si>
  <si>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</si>
  <si>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</si>
  <si>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</si>
  <si>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</si>
  <si>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</si>
  <si>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</si>
  <si>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</si>
  <si>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</si>
  <si>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</si>
  <si>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</si>
  <si>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</si>
  <si>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</si>
  <si>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</si>
  <si>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</si>
  <si>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</si>
  <si>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</si>
  <si>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</si>
  <si>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</si>
  <si>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</si>
  <si>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</si>
  <si>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</si>
  <si>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</si>
  <si>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</si>
  <si>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</si>
  <si>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</si>
  <si>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</si>
  <si>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</si>
  <si>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</si>
  <si>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</si>
  <si>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</si>
  <si>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</si>
  <si>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</si>
  <si>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</si>
  <si>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</si>
  <si>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</si>
  <si>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</si>
  <si>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</si>
  <si>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</si>
  <si>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</si>
  <si>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</si>
  <si>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</si>
  <si>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</si>
  <si>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</si>
  <si>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</si>
  <si>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</si>
  <si>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</si>
  <si>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</si>
  <si>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</si>
  <si>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</si>
  <si>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</si>
  <si>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</si>
  <si>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</si>
  <si>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</si>
  <si>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</si>
  <si>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</si>
  <si>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</si>
  <si>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</si>
  <si>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</si>
  <si>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</si>
  <si>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</si>
  <si>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</si>
  <si>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</si>
  <si>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</si>
  <si>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</si>
  <si>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</si>
  <si>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</si>
  <si>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</si>
  <si>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</si>
  <si>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</si>
  <si>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</si>
  <si>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</si>
  <si>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</si>
  <si>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</si>
  <si>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</si>
  <si>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</si>
  <si>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</si>
  <si>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</si>
  <si>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</si>
  <si>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</si>
  <si>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</si>
  <si>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</si>
  <si>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</si>
  <si>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</si>
  <si>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</si>
  <si>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</si>
  <si>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</si>
  <si>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</si>
  <si>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</si>
  <si>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</si>
  <si>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</si>
  <si>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</si>
  <si>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</si>
  <si>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</si>
  <si>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</si>
  <si>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</si>
  <si>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</si>
  <si>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</si>
  <si>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</si>
  <si>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</si>
  <si>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</si>
  <si>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</si>
  <si>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</si>
  <si>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</si>
  <si>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</si>
  <si>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</si>
  <si>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</si>
  <si>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</si>
  <si>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</si>
  <si>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</si>
  <si>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</si>
  <si>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</si>
  <si>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</si>
  <si>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</si>
  <si>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</si>
  <si>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</si>
  <si>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</si>
  <si>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</si>
  <si>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</si>
  <si>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</si>
  <si>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</si>
  <si>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</si>
  <si>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</si>
  <si>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</si>
  <si>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</si>
  <si>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</si>
  <si>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</si>
  <si>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</si>
  <si>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</si>
  <si>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</si>
  <si>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</si>
  <si>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</si>
  <si>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</si>
  <si>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</si>
  <si>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</si>
  <si>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</si>
  <si>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</si>
  <si>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</si>
  <si>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</si>
  <si>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</si>
  <si>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</si>
  <si>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</si>
  <si>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</si>
  <si>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</si>
  <si>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</si>
  <si>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</si>
  <si>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</si>
  <si>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</si>
  <si>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</si>
  <si>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</si>
  <si>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</si>
  <si>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</si>
  <si>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</si>
  <si>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</si>
  <si>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</si>
  <si>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</si>
  <si>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</si>
  <si>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</si>
  <si>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</si>
  <si>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</si>
  <si>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</si>
  <si>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</si>
  <si>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</si>
  <si>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</si>
  <si>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</si>
  <si>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</si>
  <si>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</si>
  <si>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</si>
  <si>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</si>
  <si>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</si>
  <si>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</si>
  <si>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</si>
  <si>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</si>
  <si>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</si>
  <si>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</si>
  <si>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</si>
  <si>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</si>
  <si>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</si>
  <si>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</si>
  <si>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</si>
  <si>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</si>
  <si>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</si>
  <si>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</si>
  <si>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</si>
  <si>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</si>
  <si>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</si>
  <si>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</si>
  <si>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</si>
  <si>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</si>
  <si>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</si>
  <si>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</si>
  <si>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</si>
  <si>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</si>
  <si>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</si>
  <si>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</si>
  <si>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</si>
  <si>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</si>
  <si>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</si>
  <si>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</si>
  <si>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</si>
  <si>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</si>
  <si>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</si>
  <si>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</si>
  <si>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</si>
  <si>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</si>
  <si>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</si>
  <si>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</si>
  <si>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</si>
  <si>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</si>
  <si>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</si>
  <si>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</si>
  <si>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</si>
  <si>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</si>
  <si>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</si>
  <si>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</si>
  <si>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</si>
  <si>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</si>
  <si>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</si>
  <si>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</si>
  <si>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</si>
  <si>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</si>
  <si>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</si>
  <si>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</si>
  <si>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</si>
  <si>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</si>
  <si>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</si>
  <si>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</si>
  <si>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</si>
  <si>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</si>
  <si>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</si>
  <si>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</si>
  <si>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</si>
  <si>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</si>
  <si>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</si>
  <si>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</si>
  <si>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</si>
  <si>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</si>
  <si>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</si>
  <si>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</si>
  <si>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</si>
  <si>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</si>
  <si>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</si>
  <si>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</si>
  <si>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</si>
  <si>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</si>
  <si>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</si>
  <si>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</si>
  <si>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</si>
  <si>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</si>
  <si>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</si>
  <si>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</si>
  <si>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</si>
  <si>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</si>
  <si>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</si>
  <si>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</si>
  <si>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</si>
  <si>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</si>
  <si>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</si>
  <si>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</si>
  <si>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</si>
  <si>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</si>
  <si>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</si>
  <si>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</si>
  <si>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</si>
  <si>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</si>
  <si>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</si>
  <si>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</si>
  <si>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</si>
  <si>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</si>
  <si>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</si>
  <si>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</si>
  <si>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</si>
  <si>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</si>
  <si>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</si>
  <si>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</si>
  <si>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</si>
  <si>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</si>
  <si>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</si>
  <si>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</si>
  <si>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</si>
  <si>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</si>
  <si>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</si>
  <si>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</si>
  <si>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</si>
  <si>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</si>
  <si>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</si>
  <si>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</si>
  <si>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</si>
  <si>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</si>
  <si>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</si>
  <si>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</si>
  <si>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</si>
  <si>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</si>
  <si>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</si>
  <si>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</si>
  <si>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</si>
  <si>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</si>
  <si>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</si>
  <si>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</si>
  <si>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</si>
  <si>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</si>
  <si>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</si>
  <si>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</si>
  <si>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</si>
  <si>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</si>
  <si>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</si>
  <si>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</si>
  <si>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</si>
  <si>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</si>
  <si>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</si>
  <si>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</si>
  <si>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</si>
  <si>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</si>
  <si>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</si>
  <si>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</si>
  <si>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</si>
  <si>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</si>
  <si>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</si>
  <si>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</si>
  <si>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</si>
  <si>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</si>
  <si>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</si>
  <si>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</si>
  <si>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</si>
  <si>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</si>
  <si>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</si>
  <si>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</si>
  <si>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</si>
  <si>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</si>
  <si>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</si>
  <si>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</si>
  <si>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</si>
  <si>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</si>
  <si>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</si>
  <si>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</si>
  <si>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</si>
  <si>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</si>
  <si>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</si>
  <si>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</si>
  <si>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</si>
  <si>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</si>
  <si>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</si>
  <si>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</si>
  <si>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</si>
  <si>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</si>
  <si>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</si>
  <si>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</si>
  <si>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</si>
  <si>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</si>
  <si>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</si>
  <si>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</si>
  <si>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</si>
  <si>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</si>
  <si>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</si>
  <si>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</si>
  <si>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</si>
  <si>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</si>
  <si>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</si>
  <si>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</si>
  <si>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</si>
  <si>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</si>
  <si>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</si>
  <si>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</si>
  <si>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</si>
  <si>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</si>
  <si>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</si>
  <si>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</si>
  <si>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</si>
  <si>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</si>
  <si>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</si>
  <si>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</si>
  <si>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</si>
  <si>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</si>
  <si>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</si>
  <si>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</si>
  <si>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</si>
  <si>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</si>
  <si>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</si>
  <si>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</si>
  <si>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</si>
  <si>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</si>
  <si>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</si>
  <si>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</si>
  <si>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</si>
  <si>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</si>
  <si>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</si>
  <si>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</si>
  <si>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</si>
  <si>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</si>
  <si>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</si>
  <si>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</si>
  <si>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</si>
  <si>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</si>
  <si>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</si>
  <si>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</si>
  <si>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</si>
  <si>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</si>
  <si>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</si>
  <si>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</si>
  <si>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</si>
  <si>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</si>
  <si>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</si>
  <si>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</si>
  <si>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</si>
  <si>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</si>
  <si>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</si>
  <si>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</si>
  <si>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</si>
  <si>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</si>
  <si>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</si>
  <si>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</si>
  <si>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</si>
  <si>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</si>
  <si>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</si>
  <si>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</si>
  <si>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</si>
  <si>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</si>
  <si>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</si>
  <si>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</si>
  <si>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</si>
  <si>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</si>
  <si>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</si>
  <si>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</si>
  <si>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</si>
  <si>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</si>
  <si>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</si>
  <si>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</si>
  <si>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</si>
  <si>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</si>
  <si>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</si>
  <si>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</si>
  <si>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</si>
  <si>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</si>
  <si>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</si>
  <si>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</si>
  <si>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</si>
  <si>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</si>
  <si>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</si>
  <si>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</si>
  <si>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</si>
  <si>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</si>
  <si>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</si>
  <si>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</si>
  <si>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</si>
  <si>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</si>
  <si>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</si>
  <si>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</si>
  <si>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</si>
  <si>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</si>
  <si>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</si>
  <si>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</si>
  <si>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</si>
  <si>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</si>
  <si>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</si>
  <si>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</si>
  <si>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</si>
  <si>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</si>
  <si>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</si>
  <si>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</si>
  <si>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</si>
  <si>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</si>
  <si>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</si>
  <si>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</si>
  <si>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</si>
  <si>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</si>
  <si>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</si>
  <si>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</si>
  <si>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</si>
  <si>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</si>
  <si>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</si>
  <si>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</si>
  <si>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</si>
  <si>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</si>
  <si>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</si>
  <si>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</si>
  <si>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</si>
  <si>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</si>
  <si>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</si>
  <si>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</si>
  <si>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</si>
  <si>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</si>
  <si>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</si>
  <si>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</si>
  <si>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</si>
  <si>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</si>
  <si>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</si>
  <si>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</si>
  <si>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</si>
  <si>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</si>
  <si>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</si>
  <si>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</si>
  <si>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</si>
  <si>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</si>
  <si>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</si>
  <si>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</si>
  <si>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</si>
  <si>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</si>
  <si>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</si>
  <si>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</si>
  <si>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</si>
  <si>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</si>
  <si>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</si>
  <si>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</si>
  <si>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</si>
  <si>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</si>
  <si>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</si>
  <si>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</si>
  <si>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</si>
  <si>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</si>
  <si>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</si>
  <si>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</si>
  <si>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</si>
  <si>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</si>
  <si>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</si>
  <si>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</si>
  <si>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</si>
  <si>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</si>
  <si>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</si>
  <si>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</si>
  <si>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</si>
  <si>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</si>
  <si>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</si>
  <si>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</si>
  <si>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</si>
  <si>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</si>
  <si>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</si>
  <si>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</si>
  <si>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</si>
  <si>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</si>
  <si>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</si>
  <si>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</si>
  <si>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</si>
  <si>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</si>
  <si>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</si>
  <si>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</si>
  <si>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</si>
  <si>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</si>
  <si>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</si>
  <si>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</si>
  <si>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</si>
  <si>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</si>
  <si>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</si>
  <si>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</si>
  <si>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</si>
  <si>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</si>
  <si>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</si>
  <si>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</si>
  <si>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</si>
  <si>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</si>
  <si>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</si>
  <si>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</si>
  <si>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</si>
  <si>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</si>
  <si>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</si>
  <si>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</si>
  <si>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</si>
  <si>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</si>
  <si>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</si>
  <si>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</si>
  <si>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</si>
  <si>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</si>
  <si>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</si>
  <si>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</si>
  <si>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</si>
  <si>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</si>
  <si>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</si>
  <si>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</si>
  <si>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</si>
  <si>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</si>
  <si>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</si>
  <si>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</si>
  <si>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</si>
  <si>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</si>
  <si>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</si>
  <si>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</si>
  <si>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</si>
  <si>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</si>
  <si>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</si>
  <si>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</si>
  <si>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</si>
  <si>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</si>
  <si>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</si>
  <si>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</si>
  <si>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</si>
  <si>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</si>
  <si>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</si>
  <si>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</si>
  <si>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</si>
  <si>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</si>
  <si>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</si>
  <si>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</si>
  <si>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</si>
  <si>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</si>
  <si>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</si>
  <si>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</si>
  <si>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</si>
  <si>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</si>
  <si>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</si>
  <si>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</si>
  <si>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</si>
  <si>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</si>
  <si>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</si>
  <si>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</si>
  <si>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</si>
  <si>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</si>
  <si>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</si>
  <si>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</si>
  <si>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</si>
  <si>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</si>
  <si>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</si>
  <si>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</si>
  <si>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</si>
  <si>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</si>
  <si>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</si>
  <si>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</si>
  <si>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</si>
  <si>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</si>
  <si>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</si>
  <si>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</si>
  <si>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</si>
  <si>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</si>
  <si>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</si>
  <si>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</si>
  <si>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</si>
  <si>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</si>
  <si>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</si>
  <si>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</si>
  <si>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</si>
  <si>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</si>
  <si>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</si>
  <si>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</si>
  <si>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</si>
  <si>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</si>
  <si>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</si>
  <si>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</si>
  <si>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</si>
  <si>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</si>
  <si>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</si>
  <si>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</si>
  <si>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</si>
  <si>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</si>
  <si>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</si>
  <si>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</si>
  <si>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</si>
  <si>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</si>
  <si>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</si>
  <si>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</si>
  <si>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</si>
  <si>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</si>
  <si>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</si>
  <si>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</si>
  <si>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</si>
  <si>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</si>
  <si>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</si>
  <si>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</si>
  <si>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</si>
  <si>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</si>
  <si>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</si>
  <si>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</si>
  <si>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</si>
  <si>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</si>
  <si>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</si>
  <si>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</si>
  <si>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</si>
  <si>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</si>
  <si>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</si>
  <si>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</si>
  <si>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</si>
  <si>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</si>
  <si>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</si>
  <si>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</si>
  <si>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</si>
  <si>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</si>
  <si>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</si>
  <si>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</si>
  <si>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</si>
  <si>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</si>
  <si>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</si>
  <si>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</si>
  <si>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</si>
  <si>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</si>
  <si>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</si>
  <si>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</si>
  <si>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</si>
  <si>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</si>
  <si>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</si>
  <si>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</si>
  <si>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</si>
  <si>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</si>
  <si>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</si>
  <si>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</si>
  <si>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</si>
  <si>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</si>
  <si>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</si>
  <si>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</si>
  <si>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</si>
  <si>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</si>
  <si>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</si>
  <si>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</si>
  <si>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</si>
  <si>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</si>
  <si>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</si>
  <si>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</si>
  <si>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</si>
  <si>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</si>
  <si>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</si>
  <si>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</si>
  <si>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</si>
  <si>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</si>
  <si>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</si>
  <si>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</si>
  <si>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</si>
  <si>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</si>
  <si>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</si>
  <si>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</si>
  <si>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</si>
  <si>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</si>
  <si>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</si>
  <si>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</si>
  <si>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</si>
  <si>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</si>
  <si>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</si>
  <si>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</si>
  <si>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</si>
  <si>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</si>
  <si>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</si>
  <si>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</si>
  <si>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</si>
  <si>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</si>
  <si>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</si>
  <si>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</si>
  <si>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</si>
  <si>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</si>
  <si>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</si>
  <si>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</si>
  <si>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</si>
  <si>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</si>
  <si>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</si>
  <si>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</si>
  <si>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</si>
  <si>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</si>
  <si>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</si>
  <si>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</si>
  <si>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</si>
  <si>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</si>
  <si>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</si>
  <si>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</si>
  <si>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</si>
  <si>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</si>
  <si>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</si>
  <si>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</si>
  <si>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</si>
  <si>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</si>
  <si>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</si>
  <si>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</si>
  <si>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</si>
  <si>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</si>
  <si>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</si>
  <si>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</si>
  <si>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</si>
  <si>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</si>
  <si>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</si>
  <si>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</si>
  <si>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</si>
  <si>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</si>
  <si>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</si>
  <si>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</si>
  <si>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</si>
  <si>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</si>
  <si>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</si>
  <si>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</si>
  <si>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</si>
  <si>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</si>
  <si>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</si>
  <si>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</si>
  <si>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</si>
  <si>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</si>
  <si>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</si>
  <si>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</si>
  <si>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</si>
  <si>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</si>
  <si>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</si>
  <si>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</si>
  <si>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</si>
  <si>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</si>
  <si>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</si>
  <si>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</si>
  <si>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</si>
  <si>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</si>
  <si>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</si>
  <si>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</si>
  <si>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</si>
  <si>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</si>
  <si>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</si>
  <si>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</si>
  <si>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</si>
  <si>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</si>
  <si>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</si>
  <si>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</si>
  <si>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</si>
  <si>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</si>
  <si>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</si>
  <si>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</si>
  <si>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</si>
  <si>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</si>
  <si>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</si>
  <si>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</si>
  <si>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</si>
  <si>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</si>
  <si>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</si>
  <si>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</si>
  <si>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</si>
  <si>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</si>
  <si>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</si>
  <si>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</si>
  <si>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</si>
  <si>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</si>
  <si>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</si>
  <si>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</si>
  <si>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</si>
  <si>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</si>
  <si>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</si>
  <si>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</si>
  <si>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</si>
  <si>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</si>
  <si>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</si>
  <si>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</si>
  <si>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</si>
  <si>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</si>
  <si>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</si>
  <si>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</si>
  <si>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</si>
  <si>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</si>
  <si>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</si>
  <si>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</si>
  <si>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</si>
  <si>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</si>
  <si>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</si>
  <si>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</si>
  <si>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</si>
  <si>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</si>
  <si>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</si>
  <si>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</si>
  <si>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</si>
  <si>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</si>
  <si>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</si>
  <si>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</si>
  <si>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</si>
  <si>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</si>
  <si>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</si>
  <si>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</si>
  <si>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</si>
  <si>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</si>
  <si>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</si>
  <si>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</si>
  <si>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</si>
  <si>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</si>
  <si>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</si>
  <si>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</si>
  <si>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</si>
  <si>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</si>
  <si>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</si>
  <si>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</si>
  <si>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</si>
  <si>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</si>
  <si>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</si>
  <si>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</si>
  <si>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</si>
  <si>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</si>
  <si>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</si>
  <si>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</si>
  <si>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</si>
  <si>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</si>
  <si>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</si>
  <si>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</si>
  <si>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</si>
  <si>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</si>
  <si>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</si>
  <si>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</si>
  <si>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</si>
  <si>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</si>
  <si>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</si>
  <si>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</si>
  <si>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</si>
  <si>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</si>
  <si>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</si>
  <si>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</si>
  <si>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</si>
  <si>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</si>
  <si>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</si>
  <si>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</si>
  <si>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</si>
  <si>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</si>
  <si>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</si>
  <si>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</si>
  <si>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</si>
  <si>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</si>
  <si>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</si>
  <si>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</si>
  <si>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</si>
  <si>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</si>
  <si>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</si>
  <si>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</si>
  <si>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</si>
  <si>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</si>
  <si>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</si>
  <si>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</si>
  <si>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</si>
  <si>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</si>
  <si>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</si>
  <si>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</si>
  <si>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</si>
  <si>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</si>
  <si>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</si>
  <si>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</si>
  <si>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</si>
  <si>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</si>
  <si>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</si>
  <si>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</si>
  <si>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</si>
  <si>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</si>
  <si>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</si>
  <si>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</si>
  <si>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</si>
  <si>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</si>
  <si>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</si>
  <si>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</si>
  <si>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</si>
  <si>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</si>
  <si>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</si>
  <si>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</si>
  <si>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</si>
  <si>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</si>
  <si>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</si>
  <si>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</si>
  <si>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</si>
  <si>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</si>
  <si>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</si>
  <si>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</si>
  <si>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</si>
  <si>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</si>
  <si>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</si>
  <si>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</si>
  <si>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</si>
  <si>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</si>
  <si>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</si>
  <si>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</si>
  <si>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</si>
  <si>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</si>
  <si>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</si>
  <si>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</si>
  <si>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</si>
  <si>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</si>
  <si>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</si>
  <si>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</si>
  <si>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</si>
  <si>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</si>
  <si>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</si>
  <si>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</si>
  <si>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</si>
  <si>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</si>
  <si>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</si>
  <si>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</si>
  <si>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</si>
  <si>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</si>
  <si>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</si>
  <si>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</si>
  <si>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</si>
  <si>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</si>
  <si>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</si>
  <si>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</si>
  <si>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</si>
  <si>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</si>
  <si>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</si>
  <si>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</si>
  <si>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</si>
  <si>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</si>
  <si>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</si>
  <si>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</si>
  <si>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</si>
  <si>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</si>
  <si>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</si>
  <si>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</si>
  <si>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</si>
  <si>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</si>
  <si>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</si>
  <si>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</si>
  <si>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</si>
  <si>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</si>
  <si>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</si>
  <si>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</si>
  <si>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</si>
  <si>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</si>
  <si>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</si>
  <si>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</si>
  <si>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</si>
  <si>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</si>
  <si>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</si>
  <si>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</si>
  <si>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</si>
  <si>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</si>
  <si>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</si>
  <si>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</si>
  <si>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</si>
  <si>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</si>
  <si>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</si>
  <si>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</si>
  <si>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</si>
  <si>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</si>
  <si>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</si>
  <si>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</si>
  <si>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</si>
  <si>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</si>
  <si>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</si>
  <si>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</si>
  <si>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</si>
  <si>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</si>
  <si>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</si>
  <si>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</si>
  <si>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</si>
  <si>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</si>
  <si>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</si>
  <si>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</si>
  <si>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</si>
  <si>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</si>
  <si>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</si>
  <si>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</si>
  <si>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</si>
  <si>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</si>
  <si>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</si>
  <si>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</si>
  <si>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</si>
  <si>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</si>
  <si>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</si>
  <si>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</si>
  <si>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</si>
  <si>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</si>
  <si>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</si>
  <si>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</si>
  <si>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</si>
  <si>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</si>
  <si>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</si>
  <si>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</si>
  <si>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</si>
  <si>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</si>
  <si>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</si>
  <si>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</si>
  <si>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</si>
  <si>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</si>
  <si>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</si>
  <si>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</si>
  <si>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</si>
  <si>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</si>
  <si>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</si>
  <si>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</si>
  <si>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</si>
  <si>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</si>
  <si>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</si>
  <si>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</si>
  <si>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</si>
  <si>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</si>
  <si>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</si>
  <si>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</si>
  <si>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</si>
  <si>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</si>
  <si>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</si>
  <si>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</si>
  <si>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</si>
  <si>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</si>
  <si>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</si>
  <si>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</si>
  <si>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</si>
  <si>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</si>
  <si>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</si>
  <si>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</si>
  <si>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</si>
  <si>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</si>
  <si>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</si>
  <si>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</si>
  <si>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</si>
  <si>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</si>
  <si>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</si>
  <si>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</si>
  <si>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</si>
  <si>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</si>
  <si>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</si>
  <si>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</si>
  <si>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</si>
  <si>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</si>
  <si>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</si>
  <si>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</si>
  <si>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</si>
  <si>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</si>
  <si>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</si>
  <si>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</si>
  <si>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</si>
  <si>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</si>
  <si>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</si>
  <si>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</si>
  <si>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</si>
  <si>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</si>
  <si>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</si>
  <si>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</si>
  <si>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</si>
  <si>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</si>
  <si>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</si>
  <si>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</si>
  <si>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</si>
  <si>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</si>
  <si>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</si>
  <si>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</si>
  <si>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</si>
  <si>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</si>
  <si>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</si>
  <si>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</si>
  <si>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</si>
  <si>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</si>
  <si>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</si>
  <si>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</si>
  <si>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</si>
  <si>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</si>
  <si>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</si>
  <si>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</si>
  <si>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</si>
  <si>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</si>
  <si>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</si>
  <si>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</si>
  <si>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</si>
  <si>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</si>
  <si>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</si>
  <si>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</si>
  <si>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</si>
  <si>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</si>
  <si>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</si>
  <si>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</si>
  <si>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</si>
  <si>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</si>
  <si>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</si>
  <si>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</si>
  <si>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</si>
  <si>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</si>
  <si>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</si>
  <si>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</si>
  <si>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</si>
  <si>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</si>
  <si>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</si>
  <si>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</si>
  <si>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</si>
  <si>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</si>
  <si>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</si>
  <si>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</si>
  <si>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</si>
  <si>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</si>
  <si>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</si>
  <si>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</si>
  <si>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</si>
  <si>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</si>
  <si>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</si>
  <si>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</si>
  <si>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</si>
  <si>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</si>
  <si>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</si>
  <si>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</si>
  <si>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</si>
  <si>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</si>
  <si>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</si>
  <si>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</si>
  <si>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</si>
  <si>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</si>
  <si>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</si>
  <si>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</si>
  <si>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</si>
  <si>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</si>
  <si>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</si>
  <si>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</si>
  <si>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</si>
  <si>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</si>
  <si>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</si>
  <si>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</si>
  <si>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</si>
  <si>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</si>
  <si>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</si>
  <si>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</si>
  <si>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</si>
  <si>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</si>
  <si>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</si>
  <si>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</si>
  <si>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</si>
  <si>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</si>
  <si>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</si>
  <si>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</si>
  <si>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</si>
  <si>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</si>
  <si>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</si>
  <si>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</si>
  <si>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</si>
  <si>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</si>
  <si>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</si>
  <si>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</si>
  <si>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</si>
  <si>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</si>
  <si>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</si>
  <si>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</si>
  <si>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</si>
  <si>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</si>
  <si>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</si>
  <si>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</si>
  <si>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</si>
  <si>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</si>
  <si>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</si>
  <si>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</si>
  <si>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</si>
  <si>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</si>
  <si>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</si>
  <si>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</si>
  <si>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</si>
  <si>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</si>
  <si>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</si>
  <si>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</si>
  <si>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</si>
  <si>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</si>
  <si>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</si>
  <si>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</si>
  <si>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</si>
  <si>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</si>
  <si>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</si>
  <si>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</si>
  <si>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</si>
  <si>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</si>
  <si>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</si>
  <si>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</si>
  <si>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</si>
  <si>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</si>
  <si>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</si>
  <si>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</si>
  <si>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</si>
  <si>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</si>
  <si>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</si>
  <si>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</si>
  <si>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</si>
  <si>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</si>
  <si>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</si>
  <si>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</si>
  <si>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</si>
  <si>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</si>
  <si>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</si>
  <si>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</si>
  <si>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</si>
  <si>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</si>
  <si>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</si>
  <si>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</si>
  <si>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</si>
  <si>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</si>
  <si>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</si>
  <si>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</si>
  <si>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</si>
  <si>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</si>
  <si>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</si>
  <si>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</si>
  <si>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</si>
  <si>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</si>
  <si>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</si>
  <si>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</si>
  <si>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</si>
  <si>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</si>
  <si>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</si>
  <si>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</si>
  <si>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</si>
  <si>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</si>
  <si>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</si>
  <si>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</si>
  <si>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</si>
  <si>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</si>
  <si>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</si>
  <si>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</si>
  <si>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</si>
  <si>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</si>
  <si>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</si>
  <si>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</si>
  <si>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</si>
  <si>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</si>
  <si>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</si>
  <si>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</si>
  <si>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</si>
  <si>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</si>
  <si>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</si>
  <si>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</si>
  <si>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</si>
  <si>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</si>
  <si>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</si>
  <si>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</si>
  <si>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</si>
  <si>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</si>
  <si>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</si>
  <si>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</si>
  <si>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</si>
  <si>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</si>
  <si>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</si>
  <si>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</si>
  <si>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</si>
  <si>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</si>
  <si>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</si>
  <si>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</si>
  <si>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</si>
  <si>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</si>
  <si>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</si>
  <si>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</si>
  <si>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</si>
  <si>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</si>
  <si>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</si>
  <si>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</si>
  <si>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</si>
  <si>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</si>
  <si>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</si>
  <si>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</si>
  <si>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</si>
  <si>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</si>
  <si>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</si>
  <si>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</si>
  <si>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</si>
  <si>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</si>
  <si>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</si>
  <si>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</si>
  <si>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</si>
  <si>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</si>
  <si>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</si>
  <si>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</si>
  <si>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</si>
  <si>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</si>
  <si>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</si>
  <si>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</si>
  <si>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</si>
  <si>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</si>
  <si>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</si>
  <si>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</si>
  <si>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</si>
  <si>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</si>
  <si>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</si>
  <si>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</si>
  <si>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</si>
  <si>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</si>
  <si>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</si>
  <si>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</si>
  <si>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</si>
  <si>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</si>
  <si>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</si>
  <si>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</si>
  <si>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</si>
  <si>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</si>
  <si>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</si>
  <si>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</si>
  <si>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</si>
  <si>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</si>
  <si>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</si>
  <si>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</si>
  <si>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</si>
  <si>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</si>
  <si>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</si>
  <si>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</si>
  <si>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</si>
  <si>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</si>
  <si>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</si>
  <si>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</si>
  <si>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</si>
  <si>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</si>
  <si>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</si>
  <si>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</si>
  <si>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</si>
  <si>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</si>
  <si>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</si>
  <si>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</si>
  <si>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</si>
  <si>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</si>
  <si>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</si>
  <si>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</si>
  <si>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</si>
  <si>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</si>
  <si>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</si>
  <si>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</si>
  <si>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</si>
  <si>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</si>
  <si>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</si>
  <si>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</si>
  <si>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</si>
  <si>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</si>
  <si>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</si>
  <si>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</si>
  <si>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</si>
  <si>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</si>
  <si>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</si>
  <si>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</si>
  <si>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</si>
  <si>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</si>
  <si>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</si>
  <si>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</si>
  <si>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</si>
  <si>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</si>
  <si>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</si>
  <si>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</si>
  <si>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</si>
  <si>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</si>
  <si>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</si>
  <si>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</si>
  <si>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</si>
  <si>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</si>
  <si>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</si>
  <si>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</si>
  <si>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</si>
  <si>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</si>
  <si>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</si>
  <si>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</si>
  <si>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</si>
  <si>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</si>
  <si>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</si>
  <si>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</si>
  <si>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</si>
  <si>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</si>
  <si>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</si>
  <si>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</si>
  <si>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</si>
  <si>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</si>
  <si>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</si>
  <si>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</si>
  <si>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</si>
  <si>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</si>
  <si>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</si>
  <si>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</si>
  <si>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</si>
  <si>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</si>
  <si>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</si>
  <si>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</si>
  <si>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</si>
  <si>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</si>
  <si>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</si>
  <si>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</si>
  <si>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</si>
  <si>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</si>
  <si>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</si>
  <si>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</si>
  <si>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</si>
  <si>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</si>
  <si>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</si>
  <si>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</si>
  <si>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</si>
  <si>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</si>
  <si>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</si>
  <si>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</si>
  <si>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</si>
  <si>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</si>
  <si>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</si>
  <si>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</si>
  <si>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</si>
  <si>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</si>
  <si>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</si>
  <si>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</si>
  <si>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</si>
  <si>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</si>
  <si>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</si>
  <si>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</si>
  <si>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</si>
  <si>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</si>
  <si>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</si>
  <si>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</si>
  <si>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</si>
  <si>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</si>
  <si>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</si>
  <si>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</si>
  <si>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</si>
  <si>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</si>
  <si>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</si>
  <si>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</si>
  <si>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</si>
  <si>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</si>
  <si>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</si>
  <si>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</si>
  <si>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</si>
  <si>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</si>
  <si>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</si>
  <si>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</si>
  <si>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</si>
  <si>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</si>
  <si>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</si>
  <si>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</si>
  <si>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</si>
  <si>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</si>
  <si>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</si>
  <si>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</si>
  <si>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</si>
  <si>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</si>
  <si>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</si>
  <si>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</si>
  <si>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</si>
  <si>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</si>
  <si>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</si>
  <si>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</si>
  <si>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</si>
  <si>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</si>
  <si>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</si>
  <si>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</si>
  <si>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</si>
  <si>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</si>
  <si>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</si>
  <si>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</si>
  <si>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</si>
  <si>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</si>
  <si>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</si>
  <si>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</si>
  <si>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</si>
  <si>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</si>
  <si>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</si>
  <si>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</si>
  <si>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</si>
  <si>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</si>
  <si>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</si>
  <si>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</si>
  <si>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</si>
  <si>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</si>
  <si>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</si>
  <si>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</si>
  <si>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</si>
  <si>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</si>
  <si>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</si>
  <si>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</si>
  <si>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</si>
  <si>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</si>
  <si>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</si>
  <si>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</si>
  <si>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</si>
  <si>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</si>
  <si>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</si>
  <si>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</si>
  <si>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</si>
  <si>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</si>
  <si>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</si>
  <si>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</si>
  <si>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</si>
  <si>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</si>
  <si>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</si>
  <si>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</si>
  <si>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</si>
  <si>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</si>
  <si>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</si>
  <si>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</si>
  <si>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</si>
  <si>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</si>
  <si>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</si>
  <si>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</si>
  <si>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</si>
  <si>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</si>
  <si>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</si>
  <si>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</si>
  <si>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</si>
  <si>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</si>
  <si>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</si>
  <si>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</si>
  <si>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</si>
  <si>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</si>
  <si>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</si>
  <si>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</si>
  <si>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</si>
  <si>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</si>
  <si>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</si>
  <si>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</si>
  <si>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</si>
  <si>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</si>
  <si>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</si>
  <si>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</si>
  <si>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</si>
  <si>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</si>
  <si>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</si>
  <si>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</si>
  <si>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</si>
  <si>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</si>
  <si>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</si>
  <si>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</si>
  <si>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</si>
  <si>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</si>
  <si>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</si>
  <si>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</si>
  <si>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</si>
  <si>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</si>
  <si>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</si>
  <si>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</si>
  <si>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</si>
  <si>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</si>
  <si>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</si>
  <si>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</si>
  <si>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</si>
  <si>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</si>
  <si>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</si>
  <si>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</si>
  <si>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</si>
  <si>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</si>
  <si>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</si>
  <si>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</si>
  <si>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</si>
  <si>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</si>
  <si>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</si>
  <si>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</si>
  <si>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</si>
  <si>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</si>
  <si>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</si>
  <si>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</si>
  <si>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</si>
  <si>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</si>
  <si>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</si>
  <si>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</si>
  <si>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</si>
  <si>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</si>
  <si>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</si>
  <si>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</si>
  <si>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</si>
  <si>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</si>
  <si>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</si>
  <si>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</si>
  <si>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</si>
  <si>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</si>
  <si>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</si>
  <si>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</si>
  <si>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</si>
  <si>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</si>
  <si>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</si>
  <si>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</si>
  <si>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</si>
  <si>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</si>
  <si>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</si>
  <si>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</si>
  <si>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</si>
  <si>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</si>
  <si>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</si>
  <si>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</si>
  <si>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</si>
  <si>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</si>
  <si>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</si>
  <si>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</si>
  <si>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</si>
  <si>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</si>
  <si>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</si>
  <si>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</si>
  <si>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</si>
  <si>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</si>
  <si>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</si>
  <si>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</si>
  <si>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</si>
  <si>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</si>
  <si>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</si>
  <si>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</si>
  <si>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</si>
  <si>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</si>
  <si>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</si>
  <si>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</si>
  <si>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</si>
  <si>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</si>
  <si>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</si>
  <si>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</si>
  <si>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</si>
  <si>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</si>
  <si>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</si>
  <si>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</si>
  <si>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</si>
  <si>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</si>
  <si>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</si>
  <si>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</si>
  <si>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</si>
  <si>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</si>
  <si>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</si>
  <si>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</si>
  <si>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</si>
  <si>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</si>
  <si>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</si>
  <si>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</si>
  <si>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</si>
  <si>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</si>
  <si>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</si>
  <si>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</si>
  <si>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</si>
  <si>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</si>
  <si>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</si>
  <si>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</si>
  <si>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</si>
  <si>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</si>
  <si>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</si>
  <si>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</si>
  <si>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</si>
  <si>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</si>
  <si>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</si>
  <si>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</si>
  <si>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</si>
  <si>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</si>
  <si>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</si>
  <si>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</si>
  <si>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</si>
  <si>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</si>
  <si>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</si>
  <si>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</si>
  <si>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</si>
  <si>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</si>
  <si>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</si>
  <si>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</si>
  <si>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</si>
  <si>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</si>
  <si>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</si>
  <si>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</si>
  <si>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</si>
  <si>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</si>
  <si>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</si>
  <si>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</si>
  <si>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</si>
  <si>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</si>
  <si>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</si>
  <si>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</si>
  <si>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</si>
  <si>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</si>
  <si>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</si>
  <si>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</si>
  <si>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</si>
  <si>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</si>
  <si>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</si>
  <si>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</si>
  <si>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</si>
  <si>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</si>
  <si>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</si>
  <si>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</si>
  <si>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</si>
  <si>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</si>
  <si>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</si>
  <si>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</si>
  <si>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</si>
  <si>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</si>
  <si>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</si>
  <si>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</si>
  <si>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</si>
  <si>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</si>
  <si>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</si>
  <si>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</si>
  <si>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</si>
  <si>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</si>
  <si>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</si>
  <si>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</si>
  <si>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</si>
  <si>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</si>
  <si>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</si>
  <si>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</si>
  <si>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</si>
  <si>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</si>
  <si>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</si>
  <si>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</si>
  <si>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</si>
  <si>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</si>
  <si>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</si>
  <si>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</si>
  <si>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</si>
  <si>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</si>
  <si>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</si>
  <si>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</si>
  <si>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</si>
  <si>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</si>
  <si>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</si>
  <si>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</si>
  <si>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</si>
  <si>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</si>
  <si>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</si>
  <si>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</si>
  <si>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</si>
  <si>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</si>
  <si>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</si>
  <si>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</si>
  <si>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</si>
  <si>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</si>
  <si>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</si>
  <si>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</si>
  <si>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</si>
  <si>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</si>
  <si>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</si>
  <si>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</si>
  <si>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</si>
  <si>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</si>
  <si>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</si>
  <si>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</si>
  <si>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</si>
  <si>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</si>
  <si>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</si>
  <si>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</si>
  <si>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</si>
  <si>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</si>
  <si>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</si>
  <si>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</si>
  <si>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</si>
  <si>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</si>
  <si>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</si>
  <si>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</si>
  <si>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</si>
  <si>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</si>
  <si>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</si>
  <si>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</si>
  <si>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</si>
  <si>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</si>
  <si>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</si>
  <si>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</si>
  <si>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</si>
  <si>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</si>
  <si>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</si>
  <si>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</si>
  <si>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</si>
  <si>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</si>
  <si>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</si>
  <si>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</si>
  <si>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</si>
  <si>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</si>
  <si>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</si>
  <si>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</si>
  <si>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</si>
  <si>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</si>
  <si>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</si>
  <si>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</si>
  <si>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</si>
  <si>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</si>
  <si>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</si>
  <si>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</si>
  <si>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</si>
  <si>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</si>
  <si>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</si>
  <si>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</si>
  <si>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</si>
  <si>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</si>
  <si>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</si>
  <si>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</si>
  <si>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</si>
  <si>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</si>
  <si>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</si>
  <si>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</si>
  <si>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</si>
  <si>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</si>
  <si>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</si>
  <si>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</si>
  <si>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</si>
  <si>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</si>
  <si>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</si>
  <si>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</si>
  <si>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</si>
  <si>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</si>
  <si>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</si>
  <si>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</si>
  <si>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</si>
  <si>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</si>
  <si>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</si>
  <si>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</si>
  <si>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</si>
  <si>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</si>
  <si>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</si>
  <si>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</si>
  <si>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</si>
  <si>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</si>
  <si>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</si>
  <si>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</si>
  <si>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</si>
  <si>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</si>
  <si>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</si>
  <si>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</si>
  <si>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</si>
  <si>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</si>
  <si>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</si>
  <si>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</si>
  <si>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</si>
  <si>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</si>
  <si>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</si>
  <si>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</si>
  <si>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</si>
  <si>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</si>
  <si>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</si>
  <si>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</si>
  <si>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</si>
  <si>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</si>
  <si>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</si>
  <si>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</si>
  <si>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</si>
  <si>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</si>
  <si>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</si>
  <si>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</si>
  <si>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</si>
  <si>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</si>
  <si>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</si>
  <si>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</si>
  <si>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</si>
  <si>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</si>
  <si>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</si>
  <si>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</si>
  <si>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</si>
  <si>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</si>
  <si>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</si>
  <si>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</si>
  <si>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</si>
  <si>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</si>
  <si>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</si>
  <si>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</si>
  <si>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</si>
  <si>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</si>
  <si>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</si>
  <si>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</si>
  <si>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</si>
  <si>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</si>
  <si>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</si>
  <si>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</si>
  <si>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</si>
  <si>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</si>
  <si>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</si>
  <si>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</si>
  <si>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</si>
  <si>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</si>
  <si>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</si>
  <si>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</si>
  <si>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</si>
  <si>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</si>
  <si>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</si>
  <si>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</si>
  <si>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</si>
  <si>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</si>
  <si>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</si>
  <si>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</si>
  <si>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</si>
  <si>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</si>
  <si>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</si>
  <si>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</si>
  <si>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</si>
  <si>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</si>
  <si>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</si>
  <si>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</si>
  <si>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</si>
  <si>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</si>
  <si>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</si>
  <si>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</si>
  <si>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</si>
  <si>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</si>
  <si>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</si>
  <si>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</si>
  <si>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</si>
  <si>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</si>
  <si>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</si>
  <si>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</si>
  <si>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</si>
  <si>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</si>
  <si>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</si>
  <si>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</si>
  <si>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</si>
  <si>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</si>
  <si>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</si>
  <si>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</si>
  <si>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</si>
  <si>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</si>
  <si>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</si>
  <si>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</si>
  <si>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</si>
  <si>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</si>
  <si>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</si>
  <si>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</si>
  <si>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</si>
  <si>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</si>
  <si>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</si>
  <si>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</si>
  <si>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</si>
  <si>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</si>
  <si>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</si>
  <si>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</si>
  <si>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</si>
  <si>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</si>
  <si>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</si>
  <si>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</si>
  <si>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</si>
  <si>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</si>
  <si>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</si>
  <si>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</si>
  <si>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</si>
  <si>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</si>
  <si>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</si>
  <si>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</si>
  <si>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</si>
  <si>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</si>
  <si>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</si>
  <si>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</si>
  <si>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</si>
  <si>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</si>
  <si>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</si>
  <si>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</si>
  <si>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</si>
  <si>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</si>
  <si>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</si>
  <si>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</si>
  <si>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</si>
  <si>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</si>
  <si>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</si>
  <si>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</si>
  <si>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</si>
  <si>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</si>
  <si>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</si>
  <si>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</si>
  <si>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</si>
  <si>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</si>
  <si>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</si>
  <si>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</si>
  <si>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</si>
  <si>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</si>
  <si>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</si>
  <si>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</si>
  <si>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</si>
  <si>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</si>
  <si>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</si>
  <si>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</si>
  <si>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</si>
  <si>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</si>
  <si>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</si>
  <si>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</si>
  <si>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</si>
  <si>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</si>
  <si>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</si>
  <si>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</si>
  <si>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</si>
  <si>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</si>
  <si>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</si>
  <si>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</si>
  <si>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</si>
  <si>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</si>
  <si>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</si>
  <si>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</si>
  <si>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</si>
  <si>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</si>
  <si>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</si>
  <si>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</si>
  <si>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</si>
  <si>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</si>
  <si>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</si>
  <si>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</si>
  <si>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</si>
  <si>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</si>
  <si>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</si>
  <si>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</si>
  <si>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</si>
  <si>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</si>
  <si>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</si>
  <si>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</si>
  <si>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</si>
  <si>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</si>
  <si>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</si>
  <si>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</si>
  <si>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</si>
  <si>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</si>
  <si>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</si>
  <si>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</si>
  <si>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</si>
  <si>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</si>
  <si>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</si>
  <si>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</si>
  <si>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</si>
  <si>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</si>
  <si>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</si>
  <si>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</si>
  <si>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</si>
  <si>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</si>
  <si>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</si>
  <si>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</si>
  <si>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</si>
  <si>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</si>
  <si>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</si>
  <si>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</si>
  <si>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</si>
  <si>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</si>
  <si>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</si>
  <si>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</si>
  <si>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</si>
  <si>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</si>
  <si>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</si>
  <si>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</si>
  <si>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</si>
  <si>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</si>
  <si>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</si>
  <si>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</si>
  <si>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</si>
  <si>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</si>
  <si>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</si>
  <si>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</si>
  <si>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</si>
  <si>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</si>
  <si>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</si>
  <si>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</si>
  <si>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</si>
  <si>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</si>
  <si>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</si>
  <si>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</si>
  <si>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</si>
  <si>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</si>
  <si>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</si>
  <si>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</si>
  <si>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</si>
  <si>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</si>
  <si>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</si>
  <si>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</si>
  <si>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</si>
  <si>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</si>
  <si>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</si>
  <si>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</si>
  <si>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</si>
  <si>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</si>
  <si>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</si>
  <si>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</si>
  <si>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</si>
  <si>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</si>
  <si>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</si>
  <si>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</si>
  <si>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</si>
  <si>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</si>
  <si>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</si>
  <si>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</si>
  <si>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</si>
  <si>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</si>
  <si>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</si>
  <si>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</si>
  <si>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</si>
  <si>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</si>
  <si>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</si>
  <si>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</si>
  <si>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</si>
  <si>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</si>
  <si>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</si>
  <si>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</si>
  <si>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</si>
  <si>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</si>
  <si>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</si>
  <si>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</si>
  <si>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</si>
  <si>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</si>
  <si>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</si>
  <si>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</si>
  <si>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</si>
  <si>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</si>
  <si>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</si>
  <si>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</si>
  <si>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</si>
  <si>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</si>
  <si>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</si>
  <si>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</si>
  <si>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</si>
  <si>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</si>
  <si>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</si>
  <si>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</si>
  <si>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</si>
  <si>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</si>
  <si>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</si>
  <si>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</si>
  <si>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</si>
  <si>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</si>
  <si>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</si>
  <si>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</si>
  <si>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</si>
  <si>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</si>
  <si>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</si>
  <si>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</si>
  <si>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</si>
  <si>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</si>
  <si>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</si>
  <si>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</si>
  <si>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</si>
  <si>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</si>
  <si>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</si>
  <si>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</si>
  <si>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</si>
  <si>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</si>
  <si>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</si>
  <si>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</si>
  <si>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</si>
  <si>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</si>
  <si>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</si>
  <si>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</si>
  <si>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</si>
  <si>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</si>
  <si>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</si>
  <si>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</si>
  <si>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</si>
  <si>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</si>
  <si>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</si>
  <si>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</si>
  <si>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</si>
  <si>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</si>
  <si>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</si>
  <si>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</si>
  <si>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</si>
  <si>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</si>
  <si>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</si>
  <si>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</si>
  <si>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</si>
  <si>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</si>
  <si>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</si>
  <si>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</si>
  <si>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</si>
  <si>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</si>
  <si>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</si>
  <si>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</si>
  <si>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</si>
  <si>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</si>
  <si>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</si>
  <si>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</si>
  <si>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</si>
  <si>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</si>
  <si>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</si>
  <si>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</si>
  <si>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</si>
  <si>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</si>
  <si>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</si>
  <si>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</si>
  <si>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</si>
  <si>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</si>
  <si>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</si>
  <si>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</si>
  <si>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</si>
  <si>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</si>
  <si>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</si>
  <si>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</si>
  <si>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</si>
  <si>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</si>
  <si>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</si>
  <si>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</si>
  <si>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</si>
  <si>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</si>
  <si>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</si>
  <si>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</si>
  <si>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</si>
  <si>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</si>
  <si>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</si>
  <si>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</si>
  <si>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</si>
  <si>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</si>
  <si>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</si>
  <si>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</si>
  <si>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</si>
  <si>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</si>
  <si>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</si>
  <si>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</si>
  <si>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</si>
  <si>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</si>
  <si>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</si>
  <si>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</si>
  <si>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</si>
  <si>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</si>
  <si>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</si>
  <si>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</si>
  <si>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</si>
  <si>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</si>
  <si>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</si>
  <si>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</si>
  <si>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</si>
  <si>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</si>
  <si>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</si>
  <si>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</si>
  <si>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</si>
  <si>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</si>
  <si>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</si>
  <si>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</si>
  <si>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</si>
  <si>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</si>
  <si>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</si>
  <si>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</si>
  <si>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</si>
  <si>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</si>
  <si>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</si>
  <si>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</si>
  <si>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</si>
  <si>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</si>
  <si>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</si>
  <si>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</si>
  <si>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</si>
  <si>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</si>
  <si>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</si>
  <si>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</si>
  <si>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</si>
  <si>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</si>
  <si>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</si>
  <si>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</si>
  <si>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</si>
  <si>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</si>
  <si>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</si>
  <si>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</si>
  <si>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</si>
  <si>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</si>
  <si>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</si>
  <si>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</si>
  <si>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</si>
  <si>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</si>
  <si>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</si>
  <si>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</si>
  <si>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</si>
  <si>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</si>
  <si>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</si>
  <si>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</si>
  <si>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</si>
  <si>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</si>
  <si>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</si>
  <si>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</si>
  <si>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</si>
  <si>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</si>
  <si>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</si>
  <si>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</si>
  <si>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</si>
  <si>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</si>
  <si>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</si>
  <si>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</si>
  <si>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</si>
  <si>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</si>
  <si>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</si>
  <si>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</si>
  <si>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</si>
  <si>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</si>
  <si>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</si>
  <si>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</si>
  <si>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</si>
  <si>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</si>
  <si>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</si>
  <si>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</si>
  <si>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</si>
  <si>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</si>
  <si>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</si>
  <si>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</si>
  <si>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</si>
  <si>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</si>
  <si>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</si>
  <si>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</si>
  <si>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</si>
  <si>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</si>
  <si>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</si>
  <si>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</si>
  <si>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</si>
  <si>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</si>
  <si>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</si>
  <si>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</si>
  <si>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</si>
  <si>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</si>
  <si>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</si>
  <si>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</si>
  <si>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</si>
  <si>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</si>
  <si>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</si>
  <si>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</si>
  <si>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</si>
  <si>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</si>
  <si>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</si>
  <si>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</si>
  <si>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</si>
  <si>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</si>
  <si>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</si>
  <si>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</si>
  <si>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</si>
  <si>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</si>
  <si>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</si>
  <si>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</si>
  <si>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</si>
  <si>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</si>
  <si>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</si>
  <si>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</si>
  <si>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</si>
  <si>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</si>
  <si>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</si>
  <si>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</si>
  <si>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</si>
  <si>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</si>
  <si>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</si>
  <si>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</si>
  <si>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</si>
  <si>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</si>
  <si>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</si>
  <si>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</si>
  <si>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</si>
  <si>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</si>
  <si>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</si>
  <si>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</si>
  <si>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</si>
  <si>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</si>
  <si>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</si>
  <si>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</si>
  <si>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</si>
  <si>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</si>
  <si>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</si>
  <si>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</si>
  <si>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</si>
  <si>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</si>
  <si>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</si>
  <si>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</si>
  <si>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</si>
  <si>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</si>
  <si>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</si>
  <si>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</si>
  <si>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</si>
  <si>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</si>
  <si>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</si>
  <si>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</si>
  <si>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</si>
  <si>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</si>
  <si>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</si>
  <si>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</si>
  <si>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</si>
  <si>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</si>
  <si>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</si>
  <si>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</si>
  <si>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</si>
  <si>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</si>
  <si>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</si>
  <si>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</si>
  <si>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</si>
  <si>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</si>
  <si>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</si>
  <si>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</si>
  <si>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</si>
  <si>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</si>
  <si>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</si>
  <si>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</si>
  <si>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</si>
  <si>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</si>
  <si>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</si>
  <si>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</si>
  <si>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</si>
  <si>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</si>
  <si>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</si>
  <si>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</si>
  <si>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</si>
  <si>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</si>
  <si>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</si>
  <si>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</si>
  <si>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</si>
  <si>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</si>
  <si>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</si>
  <si>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</si>
  <si>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</si>
  <si>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</si>
  <si>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</si>
  <si>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</si>
  <si>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</si>
  <si>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</si>
  <si>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</si>
  <si>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</si>
  <si>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</si>
  <si>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</si>
  <si>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</si>
  <si>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</si>
  <si>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</si>
  <si>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</si>
  <si>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</si>
  <si>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</si>
  <si>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</si>
  <si>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</si>
  <si>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</si>
  <si>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</si>
  <si>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</si>
  <si>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</si>
  <si>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</si>
  <si>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</si>
  <si>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</si>
  <si>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</si>
  <si>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</si>
  <si>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</si>
  <si>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</si>
  <si>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</si>
  <si>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</si>
  <si>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</si>
  <si>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</si>
  <si>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</si>
  <si>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</si>
  <si>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</si>
  <si>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</si>
  <si>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</si>
  <si>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</si>
  <si>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</si>
  <si>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</si>
  <si>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</si>
  <si>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</si>
  <si>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</si>
  <si>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</si>
  <si>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</si>
  <si>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</si>
  <si>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</si>
  <si>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</si>
  <si>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</si>
  <si>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</si>
  <si>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</si>
  <si>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</si>
  <si>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</si>
  <si>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</si>
  <si>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</si>
  <si>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</si>
  <si>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</si>
  <si>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</si>
  <si>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</si>
  <si>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</si>
  <si>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</si>
  <si>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</si>
  <si>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</si>
  <si>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</si>
  <si>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</si>
  <si>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</si>
  <si>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</si>
  <si>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</si>
  <si>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</si>
  <si>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</si>
  <si>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</si>
  <si>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</si>
  <si>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</si>
  <si>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</si>
  <si>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</si>
  <si>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</si>
  <si>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</si>
  <si>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</si>
  <si>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</si>
  <si>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</si>
  <si>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</si>
  <si>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</si>
  <si>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</si>
  <si>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</si>
  <si>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</si>
  <si>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</si>
  <si>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</si>
  <si>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</si>
  <si>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</si>
  <si>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</si>
  <si>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</si>
  <si>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</si>
  <si>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</si>
  <si>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</si>
  <si>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</si>
  <si>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</si>
  <si>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</si>
  <si>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</si>
  <si>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</si>
  <si>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</si>
  <si>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</si>
  <si>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</si>
  <si>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</si>
  <si>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</si>
  <si>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</si>
  <si>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</si>
  <si>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</si>
  <si>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</si>
  <si>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</si>
  <si>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</si>
  <si>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</si>
  <si>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</si>
  <si>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</si>
  <si>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</si>
  <si>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</si>
  <si>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</si>
  <si>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</si>
  <si>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</si>
  <si>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</si>
  <si>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</si>
  <si>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</si>
  <si>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</si>
  <si>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</si>
  <si>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</si>
  <si>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</si>
  <si>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</si>
  <si>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</si>
  <si>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</si>
  <si>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</si>
  <si>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</si>
  <si>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</si>
  <si>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</si>
  <si>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</si>
  <si>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</si>
  <si>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</si>
  <si>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</si>
  <si>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</si>
  <si>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</si>
  <si>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</si>
  <si>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</si>
  <si>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</si>
  <si>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</si>
  <si>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</si>
  <si>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</si>
  <si>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</si>
  <si>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</si>
  <si>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</si>
  <si>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</si>
  <si>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</si>
  <si>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</si>
  <si>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</si>
  <si>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</si>
  <si>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</si>
  <si>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</si>
  <si>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</si>
  <si>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</si>
  <si>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</si>
  <si>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</si>
  <si>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</si>
  <si>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</si>
  <si>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</si>
  <si>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</si>
  <si>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</si>
  <si>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</si>
  <si>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</si>
  <si>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</si>
  <si>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</si>
  <si>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</si>
  <si>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</si>
  <si>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</si>
  <si>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</si>
  <si>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</si>
  <si>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</si>
  <si>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</si>
  <si>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</si>
  <si>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</si>
  <si>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</si>
  <si>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</si>
  <si>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</si>
  <si>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</si>
  <si>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</si>
  <si>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</si>
  <si>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</si>
  <si>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</si>
  <si>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</si>
  <si>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</si>
  <si>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</si>
  <si>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</si>
  <si>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</si>
  <si>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</si>
  <si>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</si>
  <si>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</si>
  <si>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</si>
  <si>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</si>
  <si>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</si>
  <si>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</si>
  <si>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</si>
  <si>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</si>
  <si>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</si>
  <si>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</si>
  <si>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</si>
  <si>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</si>
  <si>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</si>
  <si>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</si>
  <si>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</si>
  <si>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</si>
  <si>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</si>
  <si>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</si>
  <si>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</si>
  <si>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</si>
  <si>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</si>
  <si>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</si>
  <si>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</si>
  <si>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</si>
  <si>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</si>
  <si>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</si>
  <si>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</si>
  <si>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</si>
  <si>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</si>
  <si>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</si>
  <si>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</si>
  <si>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</si>
  <si>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</si>
  <si>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</si>
  <si>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</si>
  <si>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</si>
  <si>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</si>
  <si>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</si>
  <si>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</si>
  <si>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</si>
  <si>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</si>
  <si>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</si>
  <si>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</si>
  <si>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</si>
  <si>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</si>
  <si>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</si>
  <si>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</si>
  <si>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</si>
  <si>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</si>
  <si>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</si>
  <si>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</si>
  <si>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</si>
  <si>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</si>
  <si>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</si>
  <si>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</si>
  <si>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</si>
  <si>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</si>
  <si>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</si>
  <si>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</si>
  <si>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</si>
  <si>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</si>
  <si>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</si>
  <si>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</si>
  <si>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</si>
  <si>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</si>
  <si>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</si>
  <si>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</si>
  <si>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</si>
  <si>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</si>
  <si>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</si>
  <si>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</si>
  <si>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</si>
  <si>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</si>
  <si>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</si>
  <si>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</si>
  <si>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</si>
  <si>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</si>
  <si>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</si>
  <si>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</si>
  <si>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</si>
  <si>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</si>
  <si>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</si>
  <si>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</si>
  <si>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</si>
  <si>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</si>
  <si>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</si>
  <si>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</si>
  <si>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</si>
  <si>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</si>
  <si>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</si>
  <si>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</si>
  <si>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</si>
  <si>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</si>
  <si>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</si>
  <si>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</si>
  <si>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</si>
  <si>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</si>
  <si>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</si>
  <si>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</si>
  <si>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</si>
  <si>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</si>
  <si>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</si>
  <si>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</si>
  <si>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</si>
  <si>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</si>
  <si>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</si>
  <si>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</si>
  <si>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</si>
  <si>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</si>
  <si>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</si>
  <si>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</si>
  <si>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</si>
  <si>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</si>
  <si>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</si>
  <si>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</si>
  <si>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</si>
  <si>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</si>
  <si>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</si>
  <si>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</si>
  <si>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</si>
  <si>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</si>
  <si>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</si>
  <si>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</si>
  <si>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</si>
  <si>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</si>
  <si>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</si>
  <si>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</si>
  <si>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</si>
  <si>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</si>
  <si>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</si>
  <si>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</si>
  <si>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</si>
  <si>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</si>
  <si>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</si>
  <si>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</si>
  <si>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</si>
  <si>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</si>
  <si>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</si>
  <si>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</si>
  <si>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</si>
  <si>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</si>
  <si>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</si>
  <si>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</si>
  <si>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</si>
  <si>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</si>
  <si>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</si>
  <si>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</si>
  <si>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</si>
  <si>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</si>
  <si>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</si>
  <si>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</si>
  <si>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</si>
  <si>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</si>
  <si>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</si>
  <si>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</si>
  <si>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</si>
  <si>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</si>
  <si>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</si>
  <si>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</si>
  <si>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</si>
  <si>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</si>
  <si>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</si>
  <si>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</si>
  <si>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</si>
  <si>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</si>
  <si>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</si>
  <si>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</si>
  <si>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</si>
  <si>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</si>
  <si>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</si>
  <si>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</si>
  <si>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</si>
  <si>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</si>
  <si>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</si>
  <si>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</si>
  <si>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</si>
  <si>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</si>
  <si>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</si>
  <si>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</si>
  <si>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</si>
  <si>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</si>
  <si>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</si>
  <si>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</si>
  <si>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</si>
  <si>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</si>
  <si>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</si>
  <si>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</si>
  <si>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</si>
  <si>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</si>
  <si>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</si>
  <si>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</si>
  <si>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</si>
  <si>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</si>
  <si>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</si>
  <si>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</si>
  <si>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</si>
  <si>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</si>
  <si>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</si>
  <si>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</si>
  <si>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</si>
  <si>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</si>
  <si>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</si>
  <si>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</si>
  <si>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</si>
  <si>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</si>
  <si>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</si>
  <si>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</si>
  <si>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</si>
  <si>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</si>
  <si>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</si>
  <si>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</si>
  <si>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</si>
  <si>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</si>
  <si>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</si>
  <si>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</si>
  <si>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</si>
  <si>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</si>
  <si>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</si>
  <si>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</si>
  <si>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</si>
  <si>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</si>
  <si>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</si>
  <si>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</si>
  <si>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</si>
  <si>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</si>
  <si>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</si>
  <si>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</si>
  <si>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</si>
  <si>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</si>
  <si>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</si>
  <si>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</si>
  <si>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</si>
  <si>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</si>
  <si>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</si>
  <si>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</si>
  <si>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</si>
  <si>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</si>
  <si>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</si>
  <si>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</si>
  <si>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</si>
  <si>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</si>
  <si>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</si>
  <si>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</si>
  <si>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</si>
  <si>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</si>
  <si>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</si>
  <si>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</si>
  <si>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</si>
  <si>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</si>
  <si>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</si>
  <si>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</si>
  <si>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</si>
  <si>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</si>
  <si>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</si>
  <si>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</si>
  <si>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</si>
  <si>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</si>
  <si>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</si>
  <si>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</si>
  <si>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</si>
  <si>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</si>
  <si>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</si>
  <si>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</si>
  <si>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</si>
  <si>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</si>
  <si>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</si>
  <si>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</si>
  <si>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</si>
  <si>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</si>
  <si>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</si>
  <si>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</si>
  <si>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</si>
  <si>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</si>
  <si>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</si>
  <si>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</si>
  <si>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</si>
  <si>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</si>
  <si>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</si>
  <si>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</si>
  <si>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</si>
  <si>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</si>
  <si>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</si>
  <si>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</si>
  <si>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</si>
  <si>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</si>
  <si>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</si>
  <si>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</si>
  <si>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</si>
  <si>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</si>
  <si>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</si>
  <si>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</si>
  <si>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</si>
  <si>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</si>
  <si>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</si>
  <si>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</si>
  <si>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</si>
  <si>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</si>
  <si>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</si>
  <si>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</si>
  <si>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</si>
  <si>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</si>
  <si>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</si>
  <si>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</si>
  <si>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</si>
  <si>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</si>
  <si>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</si>
  <si>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</si>
  <si>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</si>
  <si>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</si>
  <si>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</si>
  <si>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</si>
  <si>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</si>
  <si>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</si>
  <si>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</si>
  <si>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</si>
  <si>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</si>
  <si>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</si>
  <si>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</si>
  <si>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</si>
  <si>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</si>
  <si>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</si>
  <si>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</si>
  <si>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</si>
  <si>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</si>
  <si>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</si>
  <si>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</si>
  <si>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</si>
  <si>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</si>
  <si>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</si>
  <si>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</si>
  <si>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</si>
  <si>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</si>
  <si>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</si>
  <si>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</si>
  <si>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</si>
  <si>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</si>
  <si>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</si>
  <si>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</si>
  <si>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</si>
  <si>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</si>
  <si>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</si>
  <si>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</si>
  <si>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</si>
  <si>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</si>
  <si>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</si>
  <si>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</si>
  <si>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</si>
  <si>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</si>
  <si>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</si>
  <si>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</si>
  <si>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</si>
  <si>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</si>
  <si>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</si>
  <si>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</si>
  <si>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</si>
  <si>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</si>
  <si>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</si>
  <si>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</si>
  <si>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</si>
  <si>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</si>
  <si>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</si>
  <si>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</si>
  <si>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</si>
  <si>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</si>
  <si>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</si>
  <si>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</si>
  <si>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</si>
  <si>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</si>
  <si>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</si>
  <si>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</si>
  <si>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</si>
  <si>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</si>
  <si>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</si>
  <si>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</si>
  <si>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</si>
  <si>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</si>
  <si>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</si>
  <si>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</si>
  <si>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</si>
  <si>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</si>
  <si>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</si>
  <si>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</si>
  <si>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</si>
  <si>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</si>
  <si>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</si>
  <si>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</si>
  <si>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</si>
  <si>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</si>
  <si>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</si>
  <si>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</si>
  <si>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</si>
  <si>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</si>
  <si>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</si>
  <si>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</si>
  <si>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</si>
  <si>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</si>
  <si>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</si>
  <si>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</si>
  <si>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</si>
  <si>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</si>
  <si>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</si>
  <si>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</si>
  <si>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</si>
  <si>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</si>
  <si>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</si>
  <si>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</si>
  <si>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</si>
  <si>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</si>
  <si>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</si>
  <si>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</si>
  <si>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</si>
  <si>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</si>
  <si>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</si>
  <si>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</si>
  <si>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</si>
  <si>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</si>
  <si>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</si>
  <si>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</si>
  <si>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</si>
  <si>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</si>
  <si>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</si>
  <si>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</si>
  <si>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</si>
  <si>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</si>
  <si>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</si>
  <si>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</si>
  <si>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</si>
  <si>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</si>
  <si>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</si>
  <si>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</si>
  <si>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</si>
  <si>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</si>
  <si>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</si>
  <si>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</si>
  <si>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</si>
  <si>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</si>
  <si>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</si>
  <si>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</si>
  <si>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</si>
  <si>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</si>
  <si>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</si>
  <si>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</si>
  <si>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</si>
  <si>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</si>
  <si>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</si>
  <si>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</si>
  <si>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</si>
  <si>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</si>
  <si>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</si>
  <si>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</si>
  <si>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</si>
  <si>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</si>
  <si>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</si>
  <si>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</si>
  <si>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</si>
  <si>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</si>
  <si>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</si>
  <si>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</si>
  <si>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</si>
  <si>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</si>
  <si>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</si>
  <si>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</si>
  <si>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</si>
  <si>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</si>
  <si>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</si>
  <si>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</si>
  <si>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</si>
  <si>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</si>
  <si>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</si>
  <si>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</si>
  <si>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</si>
  <si>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</si>
  <si>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</si>
  <si>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</si>
  <si>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</si>
  <si>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</si>
  <si>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</si>
  <si>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</si>
  <si>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</si>
  <si>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</si>
  <si>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</si>
  <si>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</si>
  <si>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</si>
  <si>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</si>
  <si>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</si>
  <si>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</si>
  <si>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</si>
  <si>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</si>
  <si>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</si>
  <si>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</si>
  <si>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</si>
  <si>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</si>
  <si>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</si>
  <si>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</si>
  <si>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</si>
  <si>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</si>
  <si>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</si>
  <si>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</si>
  <si>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</si>
  <si>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</si>
  <si>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</si>
  <si>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</si>
  <si>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</si>
  <si>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</si>
  <si>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</si>
  <si>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</si>
  <si>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</si>
  <si>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</si>
  <si>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</si>
  <si>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</si>
  <si>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</si>
  <si>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</si>
  <si>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</si>
  <si>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</si>
  <si>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</si>
  <si>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</si>
  <si>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</si>
  <si>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</si>
  <si>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</si>
  <si>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</si>
  <si>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</si>
  <si>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</si>
  <si>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</si>
  <si>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</si>
  <si>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</si>
  <si>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</si>
  <si>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</si>
  <si>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</si>
  <si>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</si>
  <si>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</si>
  <si>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</si>
  <si>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</si>
  <si>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</si>
  <si>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</si>
  <si>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</si>
  <si>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</si>
  <si>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</si>
  <si>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</si>
  <si>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</si>
  <si>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</si>
  <si>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</si>
  <si>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</si>
  <si>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</si>
  <si>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</si>
  <si>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</si>
  <si>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</si>
  <si>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</si>
  <si>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</si>
  <si>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</si>
  <si>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</si>
  <si>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</si>
  <si>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</si>
  <si>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</si>
  <si>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</si>
  <si>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</si>
  <si>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</si>
  <si>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</si>
  <si>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</si>
  <si>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</si>
  <si>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</si>
  <si>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</si>
  <si>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</si>
  <si>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</si>
  <si>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</si>
  <si>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</si>
  <si>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</si>
  <si>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</si>
  <si>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</si>
  <si>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</si>
  <si>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</si>
  <si>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</si>
  <si>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</si>
  <si>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</si>
  <si>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</si>
  <si>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</si>
  <si>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</si>
  <si>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</si>
  <si>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</si>
  <si>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</si>
  <si>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</si>
  <si>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</si>
  <si>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</si>
  <si>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</si>
  <si>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</si>
  <si>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</si>
  <si>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</si>
  <si>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</si>
  <si>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</si>
  <si>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</si>
  <si>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</si>
  <si>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</si>
  <si>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</si>
  <si>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</si>
  <si>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</si>
  <si>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</si>
  <si>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</si>
  <si>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</si>
  <si>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</si>
  <si>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</si>
  <si>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</si>
  <si>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</si>
  <si>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</si>
  <si>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</si>
  <si>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</si>
  <si>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</si>
  <si>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</si>
  <si>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</si>
  <si>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</si>
  <si>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</si>
  <si>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</si>
  <si>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</si>
  <si>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</si>
  <si>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</si>
  <si>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</si>
  <si>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</si>
  <si>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</si>
  <si>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</si>
  <si>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</si>
  <si>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</si>
  <si>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</si>
  <si>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</si>
  <si>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</si>
  <si>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</si>
  <si>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</si>
  <si>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</si>
  <si>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</si>
  <si>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</si>
  <si>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</si>
  <si>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</si>
  <si>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</si>
  <si>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</si>
  <si>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</si>
  <si>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</si>
  <si>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</si>
  <si>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</si>
  <si>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</si>
  <si>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</si>
  <si>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</si>
  <si>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</si>
  <si>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</si>
  <si>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</si>
  <si>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</si>
  <si>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</si>
  <si>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</si>
  <si>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</si>
  <si>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</si>
  <si>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</si>
  <si>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</si>
  <si>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</si>
  <si>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</si>
  <si>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</si>
  <si>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</si>
  <si>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</si>
  <si>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</si>
  <si>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</si>
  <si>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</si>
  <si>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</si>
  <si>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</si>
  <si>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</si>
  <si>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</si>
  <si>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</si>
  <si>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</si>
  <si>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</si>
  <si>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</si>
  <si>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</si>
  <si>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</si>
  <si>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</si>
  <si>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</si>
  <si>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</si>
  <si>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</si>
  <si>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</si>
  <si>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</si>
  <si>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</si>
  <si>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</si>
  <si>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</si>
  <si>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</si>
  <si>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</si>
  <si>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</si>
  <si>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</si>
  <si>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</si>
  <si>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</si>
  <si>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</si>
  <si>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</si>
  <si>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</si>
  <si>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</si>
  <si>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</si>
  <si>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</si>
  <si>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</si>
  <si>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</si>
  <si>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</si>
  <si>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</si>
  <si>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</si>
  <si>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</si>
  <si>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</si>
  <si>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</si>
  <si>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</si>
  <si>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</si>
  <si>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</si>
  <si>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</si>
  <si>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</si>
  <si>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</si>
  <si>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</si>
  <si>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</si>
  <si>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</si>
  <si>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</si>
  <si>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</si>
  <si>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</si>
  <si>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</si>
  <si>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</si>
  <si>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</si>
  <si>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</si>
  <si>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</si>
  <si>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</si>
  <si>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</si>
  <si>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</si>
  <si>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</si>
  <si>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</si>
  <si>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</si>
  <si>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</si>
  <si>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</si>
  <si>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</si>
  <si>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</si>
  <si>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</si>
  <si>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</si>
  <si>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</si>
  <si>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</si>
  <si>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</si>
  <si>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</si>
  <si>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</si>
  <si>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</si>
  <si>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</si>
  <si>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</si>
  <si>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</si>
  <si>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</si>
  <si>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</si>
  <si>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</si>
  <si>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</si>
  <si>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</si>
  <si>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</si>
  <si>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</si>
  <si>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</si>
  <si>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</si>
  <si>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</si>
  <si>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</si>
  <si>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</si>
  <si>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</si>
  <si>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</si>
  <si>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</si>
  <si>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</si>
  <si>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</si>
  <si>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</si>
  <si>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</si>
  <si>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</si>
  <si>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</si>
  <si>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</si>
  <si>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</si>
  <si>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</si>
  <si>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</si>
  <si>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</si>
  <si>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</si>
  <si>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</si>
  <si>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</si>
  <si>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</si>
  <si>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</si>
  <si>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</si>
  <si>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</si>
  <si>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</si>
  <si>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</si>
  <si>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</si>
  <si>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</si>
  <si>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</si>
  <si>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</si>
  <si>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</si>
  <si>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</si>
  <si>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</si>
  <si>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</si>
  <si>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</si>
  <si>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</si>
  <si>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</si>
  <si>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</si>
  <si>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</si>
  <si>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</si>
  <si>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</si>
  <si>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</si>
  <si>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</si>
  <si>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</si>
  <si>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</si>
  <si>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</si>
  <si>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</si>
  <si>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</si>
  <si>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</si>
  <si>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</si>
  <si>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</si>
  <si>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</si>
  <si>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</si>
  <si>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</si>
  <si>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</si>
  <si>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</si>
  <si>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</si>
  <si>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</si>
  <si>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</si>
  <si>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</si>
  <si>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</si>
  <si>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</si>
  <si>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</si>
  <si>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</si>
  <si>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</si>
  <si>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</si>
  <si>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</si>
  <si>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</si>
  <si>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</si>
  <si>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</si>
  <si>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</si>
  <si>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</si>
  <si>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</si>
  <si>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</si>
  <si>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</si>
  <si>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</si>
  <si>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</si>
  <si>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</si>
  <si>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</si>
  <si>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</si>
  <si>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</si>
  <si>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</si>
  <si>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</si>
  <si>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</si>
  <si>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</si>
  <si>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</si>
  <si>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</si>
  <si>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</si>
  <si>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</si>
  <si>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</si>
  <si>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</si>
  <si>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</si>
  <si>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</si>
  <si>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</si>
  <si>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</si>
  <si>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</si>
  <si>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</si>
  <si>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</si>
  <si>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</si>
  <si>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</si>
  <si>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</si>
  <si>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</si>
  <si>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</si>
  <si>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</si>
  <si>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</si>
  <si>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</si>
  <si>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</si>
  <si>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</si>
  <si>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</si>
  <si>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</si>
  <si>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</si>
  <si>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</si>
  <si>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</si>
  <si>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</si>
  <si>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</si>
  <si>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</si>
  <si>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</si>
  <si>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</si>
  <si>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</si>
  <si>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</si>
  <si>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</si>
  <si>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</si>
  <si>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</si>
  <si>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</si>
  <si>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</si>
  <si>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</si>
  <si>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</si>
  <si>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</si>
  <si>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</si>
  <si>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</si>
  <si>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</si>
  <si>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</si>
  <si>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</si>
  <si>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</si>
  <si>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</si>
  <si>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</si>
  <si>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</si>
  <si>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</si>
  <si>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</si>
  <si>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</si>
  <si>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</si>
  <si>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</si>
  <si>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</si>
  <si>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</si>
  <si>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</si>
  <si>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</si>
  <si>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</si>
  <si>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</si>
  <si>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</si>
  <si>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</si>
  <si>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</si>
  <si>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</si>
  <si>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</si>
  <si>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</si>
  <si>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</si>
  <si>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</si>
  <si>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</si>
  <si>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</si>
  <si>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</si>
  <si>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</si>
  <si>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</si>
  <si>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</si>
  <si>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</si>
  <si>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</si>
  <si>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</si>
  <si>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</si>
  <si>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</si>
  <si>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</si>
  <si>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</si>
  <si>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</si>
  <si>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</si>
  <si>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</si>
  <si>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</si>
  <si>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</si>
  <si>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</si>
  <si>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</si>
  <si>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</si>
  <si>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</si>
  <si>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</si>
  <si>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</si>
  <si>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</si>
  <si>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</si>
  <si>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</si>
  <si>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</si>
  <si>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</si>
  <si>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</si>
  <si>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</si>
  <si>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</si>
  <si>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</si>
  <si>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</si>
  <si>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</si>
  <si>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</si>
  <si>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</si>
  <si>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</si>
  <si>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</si>
  <si>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</si>
  <si>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</si>
  <si>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</si>
  <si>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</si>
  <si>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</si>
  <si>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</si>
  <si>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</si>
  <si>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</si>
  <si>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</si>
  <si>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</si>
  <si>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</si>
  <si>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</si>
  <si>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</si>
  <si>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</si>
  <si>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</si>
  <si>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</si>
  <si>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</si>
  <si>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</si>
  <si>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</si>
  <si>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</si>
  <si>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</si>
  <si>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</si>
  <si>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</si>
  <si>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</si>
  <si>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</si>
  <si>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</si>
  <si>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</si>
  <si>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</si>
  <si>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</si>
  <si>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</si>
  <si>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</si>
  <si>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</si>
  <si>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</si>
  <si>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</si>
  <si>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</si>
  <si>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</si>
  <si>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</si>
  <si>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</si>
  <si>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</si>
  <si>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</si>
  <si>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</si>
  <si>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</si>
  <si>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</si>
  <si>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</si>
  <si>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</si>
  <si>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</si>
  <si>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</si>
  <si>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</si>
  <si>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</si>
  <si>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</si>
  <si>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</si>
  <si>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</si>
  <si>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</si>
  <si>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</si>
  <si>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</si>
  <si>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</si>
  <si>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</si>
  <si>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</si>
  <si>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</si>
  <si>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</si>
  <si>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</si>
  <si>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</si>
  <si>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</si>
  <si>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</si>
  <si>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</si>
  <si>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</si>
  <si>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</si>
  <si>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</si>
  <si>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</si>
  <si>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</si>
  <si>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</si>
  <si>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</si>
  <si>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</si>
  <si>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</si>
  <si>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</si>
  <si>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</si>
  <si>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</si>
  <si>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</si>
  <si>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</si>
  <si>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</si>
  <si>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</si>
  <si>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</si>
  <si>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</si>
  <si>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</si>
  <si>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</si>
  <si>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</si>
  <si>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</si>
  <si>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</si>
  <si>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</si>
  <si>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</si>
  <si>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</si>
  <si>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</si>
  <si>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</si>
  <si>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</si>
  <si>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</si>
  <si>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</si>
  <si>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</si>
  <si>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</si>
  <si>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</si>
  <si>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</si>
  <si>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</si>
  <si>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</si>
  <si>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</si>
  <si>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</si>
  <si>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</si>
  <si>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</si>
  <si>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</si>
  <si>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</si>
  <si>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</si>
  <si>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</si>
  <si>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</si>
  <si>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</si>
  <si>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</si>
  <si>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</si>
  <si>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</si>
  <si>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</si>
  <si>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</si>
  <si>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</si>
  <si>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</si>
  <si>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</si>
  <si>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</si>
  <si>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</si>
  <si>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</si>
  <si>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</si>
  <si>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</si>
  <si>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</si>
  <si>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</si>
  <si>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</si>
  <si>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</si>
  <si>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</si>
  <si>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</si>
  <si>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</si>
  <si>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</si>
  <si>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</si>
  <si>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</si>
  <si>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</si>
  <si>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</si>
  <si>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</si>
  <si>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</si>
  <si>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</si>
  <si>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</si>
  <si>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</si>
  <si>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</si>
  <si>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</si>
  <si>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</si>
  <si>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</si>
  <si>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</si>
  <si>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</si>
  <si>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</si>
  <si>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</si>
  <si>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</si>
  <si>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</si>
  <si>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</si>
  <si>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</si>
  <si>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</si>
  <si>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</si>
  <si>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</si>
  <si>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</si>
  <si>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</si>
  <si>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</si>
  <si>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</si>
  <si>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</si>
  <si>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</si>
  <si>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</si>
  <si>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</si>
  <si>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</si>
  <si>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</si>
  <si>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</si>
  <si>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</si>
  <si>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</si>
  <si>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</si>
  <si>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</si>
  <si>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</si>
  <si>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</si>
  <si>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</si>
  <si>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</si>
  <si>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</si>
  <si>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</si>
  <si>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</si>
  <si>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</si>
  <si>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</si>
  <si>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</si>
  <si>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</si>
  <si>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</si>
  <si>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</si>
  <si>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</si>
  <si>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</si>
  <si>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</si>
  <si>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</si>
  <si>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</si>
  <si>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</si>
  <si>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</si>
  <si>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</si>
  <si>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</si>
  <si>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</si>
  <si>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</si>
  <si>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</si>
  <si>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</si>
  <si>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</si>
  <si>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</si>
  <si>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</si>
  <si>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</si>
  <si>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</si>
  <si>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</si>
  <si>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</si>
  <si>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</si>
  <si>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</si>
  <si>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</si>
  <si>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</si>
  <si>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</si>
  <si>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</si>
  <si>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</si>
  <si>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</si>
  <si>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</si>
  <si>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</si>
  <si>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</si>
  <si>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</si>
  <si>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</si>
  <si>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</si>
  <si>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</si>
  <si>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</si>
  <si>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</si>
  <si>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</si>
  <si>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</si>
  <si>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</si>
  <si>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</si>
  <si>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</si>
  <si>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</si>
  <si>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</si>
  <si>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</si>
  <si>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</si>
  <si>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</si>
  <si>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</si>
  <si>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</si>
  <si>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</si>
  <si>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</si>
  <si>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</si>
  <si>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</si>
  <si>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</si>
  <si>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</si>
  <si>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</si>
  <si>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</si>
  <si>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</si>
  <si>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</si>
  <si>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</si>
  <si>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</si>
  <si>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</si>
  <si>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</si>
  <si>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</si>
  <si>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</si>
  <si>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</si>
  <si>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</si>
  <si>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</si>
  <si>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</si>
  <si>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</si>
  <si>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</si>
  <si>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</si>
  <si>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</si>
  <si>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</si>
  <si>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</si>
  <si>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</si>
  <si>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</si>
  <si>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</si>
  <si>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</si>
  <si>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</si>
  <si>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</si>
  <si>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</si>
  <si>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</si>
  <si>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</si>
  <si>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</si>
  <si>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</si>
  <si>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</si>
  <si>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</si>
  <si>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</si>
  <si>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</si>
  <si>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</si>
  <si>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</si>
  <si>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</si>
  <si>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</si>
  <si>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</si>
  <si>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</si>
  <si>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</si>
  <si>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</si>
  <si>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</si>
  <si>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</si>
  <si>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</si>
  <si>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</si>
  <si>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</si>
  <si>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</si>
  <si>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</si>
  <si>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</si>
  <si>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</si>
  <si>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</si>
  <si>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</si>
  <si>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</si>
  <si>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</si>
  <si>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</si>
  <si>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</si>
  <si>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</si>
  <si>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</si>
  <si>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</si>
  <si>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</si>
  <si>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</si>
  <si>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</si>
  <si>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</si>
  <si>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</si>
  <si>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</si>
  <si>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</si>
  <si>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</si>
  <si>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</si>
  <si>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</si>
  <si>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</si>
  <si>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</si>
  <si>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</si>
  <si>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</si>
  <si>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</si>
  <si>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</si>
  <si>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</si>
  <si>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</si>
  <si>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</si>
  <si>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</si>
  <si>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</si>
  <si>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</si>
  <si>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</si>
  <si>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</si>
  <si>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</si>
  <si>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</si>
  <si>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</si>
  <si>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</si>
  <si>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</si>
  <si>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</si>
  <si>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</si>
  <si>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</si>
  <si>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</si>
  <si>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</si>
  <si>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</si>
  <si>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</si>
  <si>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</si>
  <si>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</si>
  <si>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</si>
  <si>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</si>
  <si>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</si>
  <si>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</si>
  <si>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</si>
  <si>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</si>
  <si>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</si>
  <si>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</si>
  <si>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</si>
  <si>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</si>
  <si>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</si>
  <si>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</si>
  <si>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</si>
  <si>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</si>
  <si>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</si>
  <si>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</si>
  <si>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</si>
  <si>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</si>
  <si>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</si>
  <si>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</si>
  <si>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</si>
  <si>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</si>
  <si>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</si>
  <si>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</si>
  <si>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</si>
  <si>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</si>
  <si>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</si>
  <si>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</si>
  <si>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</si>
  <si>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</si>
  <si>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</si>
  <si>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</si>
  <si>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</si>
  <si>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</si>
  <si>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</si>
  <si>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</si>
  <si>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</si>
  <si>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</si>
  <si>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</si>
  <si>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</si>
  <si>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</si>
  <si>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</si>
  <si>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</si>
  <si>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</si>
  <si>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</si>
  <si>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</si>
  <si>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</si>
  <si>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</si>
  <si>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</si>
  <si>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</si>
  <si>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</si>
  <si>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</si>
  <si>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</si>
  <si>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</si>
  <si>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</si>
  <si>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</si>
  <si>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</si>
  <si>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</si>
  <si>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</si>
  <si>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</si>
  <si>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</si>
  <si>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</si>
  <si>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</si>
  <si>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</si>
  <si>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</si>
  <si>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</si>
  <si>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</si>
  <si>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</si>
  <si>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</si>
  <si>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</si>
  <si>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</si>
  <si>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</si>
  <si>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</si>
  <si>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</si>
  <si>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</si>
  <si>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</si>
  <si>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</si>
  <si>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</si>
  <si>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</si>
  <si>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</si>
  <si>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</si>
  <si>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</si>
  <si>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</si>
  <si>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</si>
  <si>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</si>
  <si>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</si>
  <si>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</si>
  <si>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</si>
  <si>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</si>
  <si>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</si>
  <si>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</si>
  <si>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</si>
  <si>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</si>
  <si>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</si>
  <si>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</si>
  <si>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</si>
  <si>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</si>
  <si>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</si>
  <si>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</si>
  <si>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</si>
  <si>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</si>
  <si>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</si>
  <si>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</si>
  <si>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</si>
  <si>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</si>
  <si>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</si>
  <si>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</si>
  <si>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</si>
  <si>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</si>
  <si>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</si>
  <si>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</si>
  <si>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</si>
  <si>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</si>
  <si>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</si>
  <si>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</si>
  <si>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</si>
  <si>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</si>
  <si>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</si>
  <si>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</si>
  <si>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</si>
  <si>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</si>
  <si>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</si>
  <si>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</si>
  <si>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</si>
  <si>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</si>
  <si>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</si>
  <si>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</si>
  <si>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</si>
  <si>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</si>
  <si>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</si>
  <si>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</si>
  <si>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</si>
  <si>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</si>
  <si>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</si>
  <si>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</si>
  <si>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</si>
  <si>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</si>
  <si>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</si>
  <si>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</si>
  <si>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</si>
  <si>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</si>
  <si>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</si>
  <si>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</si>
  <si>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</si>
  <si>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</si>
  <si>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</si>
  <si>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</si>
  <si>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</si>
  <si>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</si>
  <si>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</si>
  <si>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</si>
  <si>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</si>
  <si>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</si>
  <si>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</si>
  <si>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</si>
  <si>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</si>
  <si>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</si>
  <si>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</si>
  <si>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</si>
  <si>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</si>
  <si>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</si>
  <si>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</si>
  <si>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</si>
  <si>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</si>
  <si>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</si>
  <si>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</si>
  <si>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</si>
  <si>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</si>
  <si>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</si>
  <si>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</si>
  <si>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</si>
  <si>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</si>
  <si>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</si>
  <si>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</si>
  <si>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</si>
  <si>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</si>
  <si>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</si>
  <si>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</si>
  <si>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</si>
  <si>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</si>
  <si>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</si>
  <si>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</si>
  <si>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</si>
  <si>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</si>
  <si>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</si>
  <si>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</si>
  <si>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</si>
  <si>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</si>
  <si>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</si>
  <si>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</si>
  <si>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</si>
  <si>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</si>
  <si>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</si>
  <si>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</si>
  <si>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</si>
  <si>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</si>
  <si>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</si>
  <si>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</si>
  <si>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</si>
  <si>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</si>
  <si>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</si>
  <si>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</si>
  <si>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</si>
  <si>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</si>
  <si>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</si>
  <si>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</si>
  <si>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</si>
  <si>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</si>
  <si>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</si>
  <si>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</si>
  <si>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</si>
  <si>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</si>
  <si>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</si>
  <si>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</si>
  <si>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</si>
  <si>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</si>
  <si>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</si>
  <si>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</si>
  <si>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</si>
  <si>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</si>
  <si>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</si>
  <si>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</si>
  <si>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</si>
  <si>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</si>
  <si>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</si>
  <si>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</si>
  <si>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</si>
  <si>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</si>
  <si>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</si>
  <si>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</si>
  <si>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</si>
  <si>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</si>
  <si>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</si>
  <si>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</si>
  <si>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</si>
  <si>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</si>
  <si>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</si>
  <si>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</si>
  <si>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</si>
  <si>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</si>
  <si>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</si>
  <si>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</si>
  <si>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</si>
  <si>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</si>
  <si>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</si>
  <si>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</si>
  <si>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</si>
  <si>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</si>
  <si>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</si>
  <si>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</si>
  <si>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</si>
  <si>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</si>
  <si>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</si>
  <si>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</si>
  <si>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</si>
  <si>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</si>
  <si>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</si>
  <si>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</si>
  <si>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</si>
  <si>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</si>
  <si>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</si>
  <si>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</si>
  <si>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</si>
  <si>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</si>
  <si>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</si>
  <si>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</si>
  <si>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</si>
  <si>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</si>
  <si>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</si>
  <si>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</si>
  <si>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</si>
  <si>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</si>
  <si>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</si>
  <si>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</si>
  <si>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</si>
  <si>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</si>
  <si>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</si>
  <si>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</si>
  <si>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</si>
  <si>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</si>
  <si>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</si>
  <si>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</si>
  <si>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</si>
  <si>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</si>
  <si>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</si>
  <si>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</si>
  <si>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</si>
  <si>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</si>
  <si>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</si>
  <si>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</si>
  <si>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</si>
  <si>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</si>
  <si>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</si>
  <si>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</si>
  <si>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</si>
  <si>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</si>
  <si>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</si>
  <si>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</si>
  <si>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</si>
  <si>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</si>
  <si>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</si>
  <si>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</si>
  <si>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</si>
  <si>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</si>
  <si>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</si>
  <si>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</si>
  <si>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</si>
  <si>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</si>
  <si>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</si>
  <si>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</si>
  <si>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</si>
  <si>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</si>
  <si>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</si>
  <si>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</si>
  <si>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</si>
  <si>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</si>
  <si>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</si>
  <si>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</si>
  <si>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</si>
  <si>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</si>
  <si>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</si>
  <si>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</si>
  <si>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</si>
  <si>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</si>
  <si>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</si>
  <si>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</si>
  <si>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</si>
  <si>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</si>
  <si>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</si>
  <si>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</si>
  <si>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</si>
  <si>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</si>
  <si>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</si>
  <si>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</si>
  <si>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</si>
  <si>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</si>
  <si>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</si>
  <si>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</si>
  <si>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</si>
  <si>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</si>
  <si>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</si>
  <si>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</si>
  <si>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</si>
  <si>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</si>
  <si>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</si>
  <si>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</si>
  <si>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</si>
  <si>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</si>
  <si>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</si>
  <si>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</si>
  <si>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</si>
  <si>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</si>
  <si>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</si>
  <si>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</si>
  <si>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</si>
  <si>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</si>
  <si>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</si>
  <si>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</si>
  <si>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</si>
  <si>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</si>
  <si>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</si>
  <si>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</si>
  <si>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</si>
  <si>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</si>
  <si>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</si>
  <si>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</si>
  <si>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</si>
  <si>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</si>
  <si>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</si>
  <si>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</si>
  <si>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</si>
  <si>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</si>
  <si>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</si>
  <si>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</si>
  <si>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</si>
  <si>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</si>
  <si>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</si>
  <si>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</si>
  <si>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</si>
  <si>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</si>
  <si>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</si>
  <si>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</si>
  <si>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</si>
  <si>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</si>
  <si>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</si>
  <si>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</si>
  <si>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</si>
  <si>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</si>
  <si>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</si>
  <si>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</si>
  <si>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</si>
  <si>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</si>
  <si>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</si>
  <si>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</si>
  <si>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</si>
  <si>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</si>
  <si>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</si>
  <si>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</si>
  <si>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</si>
  <si>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</si>
  <si>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</si>
  <si>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</si>
  <si>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</si>
  <si>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</si>
  <si>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</si>
  <si>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</si>
  <si>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</si>
  <si>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</si>
  <si>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</si>
  <si>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</si>
  <si>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</si>
  <si>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</si>
  <si>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</si>
  <si>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</si>
  <si>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</si>
  <si>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</si>
  <si>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</si>
  <si>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</si>
  <si>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</si>
  <si>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</si>
  <si>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</si>
  <si>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</si>
  <si>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</si>
  <si>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</si>
  <si>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</si>
  <si>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</si>
  <si>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</si>
  <si>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</si>
  <si>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</si>
  <si>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</si>
  <si>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</si>
  <si>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</si>
  <si>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</si>
  <si>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</si>
  <si>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</si>
  <si>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</si>
  <si>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</si>
  <si>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</si>
  <si>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</si>
  <si>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</si>
  <si>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</si>
  <si>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</si>
  <si>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</si>
  <si>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</si>
  <si>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</si>
  <si>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</si>
  <si>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</si>
  <si>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</si>
  <si>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</si>
  <si>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</si>
  <si>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</si>
  <si>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</si>
  <si>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</si>
  <si>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</si>
  <si>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</si>
  <si>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</si>
  <si>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</si>
  <si>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</si>
  <si>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</si>
  <si>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</si>
  <si>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</si>
  <si>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</si>
  <si>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</si>
  <si>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</si>
  <si>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</si>
  <si>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</si>
  <si>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</si>
  <si>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</si>
  <si>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</si>
  <si>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</si>
  <si>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</si>
  <si>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</si>
  <si>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</si>
  <si>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</si>
  <si>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</si>
  <si>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</si>
  <si>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</si>
  <si>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</si>
  <si>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</si>
  <si>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</si>
  <si>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</si>
  <si>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</si>
  <si>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</si>
  <si>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</si>
  <si>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</si>
  <si>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</si>
  <si>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</si>
  <si>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</si>
  <si>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</si>
  <si>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</si>
  <si>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</si>
  <si>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</si>
  <si>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</si>
  <si>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</si>
  <si>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</si>
  <si>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</si>
  <si>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</si>
  <si>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</si>
  <si>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</si>
  <si>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</si>
  <si>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</si>
  <si>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</si>
  <si>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</si>
  <si>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</si>
  <si>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</si>
  <si>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</si>
  <si>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</si>
  <si>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</si>
  <si>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</si>
  <si>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</si>
  <si>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</si>
  <si>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</si>
  <si>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</si>
  <si>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</si>
  <si>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</si>
  <si>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</si>
  <si>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</si>
  <si>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</si>
  <si>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</si>
  <si>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</si>
  <si>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</si>
  <si>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</si>
  <si>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</si>
  <si>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</si>
  <si>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</si>
  <si>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</si>
  <si>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</si>
  <si>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</si>
  <si>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</si>
  <si>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</si>
  <si>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</si>
  <si>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</si>
  <si>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</si>
  <si>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</si>
  <si>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</si>
  <si>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</si>
  <si>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</si>
  <si>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</si>
  <si>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</si>
  <si>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</si>
  <si>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</si>
  <si>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</si>
  <si>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</si>
  <si>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</si>
  <si>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</si>
  <si>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</si>
  <si>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</si>
  <si>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</si>
  <si>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</si>
  <si>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</si>
  <si>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</si>
  <si>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</si>
  <si>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</si>
  <si>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</si>
  <si>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</si>
  <si>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</si>
  <si>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</si>
  <si>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</si>
  <si>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</si>
  <si>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</si>
  <si>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</si>
  <si>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</si>
  <si>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</si>
  <si>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</si>
  <si>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</si>
  <si>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</si>
  <si>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</si>
  <si>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</si>
  <si>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</si>
  <si>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</si>
  <si>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</si>
  <si>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</si>
  <si>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</si>
  <si>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</si>
  <si>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</si>
  <si>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</si>
  <si>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</si>
  <si>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</si>
  <si>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</si>
  <si>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</si>
  <si>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</si>
  <si>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</si>
  <si>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</si>
  <si>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</si>
  <si>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</si>
  <si>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</si>
  <si>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</si>
  <si>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</si>
  <si>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</si>
  <si>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</si>
  <si>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</si>
  <si>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</si>
  <si>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</si>
  <si>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</si>
  <si>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</si>
  <si>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</si>
  <si>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</si>
  <si>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</si>
  <si>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</si>
  <si>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</si>
  <si>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</si>
  <si>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</si>
  <si>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</si>
  <si>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</si>
  <si>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</si>
  <si>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</si>
  <si>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</si>
  <si>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</si>
  <si>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</si>
  <si>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</si>
  <si>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</si>
  <si>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</si>
  <si>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</si>
  <si>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</si>
  <si>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</si>
  <si>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</si>
  <si>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</si>
  <si>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</si>
  <si>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</si>
  <si>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</si>
  <si>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</si>
  <si>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</si>
  <si>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</si>
  <si>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</si>
  <si>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</si>
  <si>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</si>
  <si>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</si>
  <si>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</si>
  <si>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</si>
  <si>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</si>
  <si>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</si>
  <si>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</si>
  <si>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</si>
  <si>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</si>
  <si>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</si>
  <si>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</si>
  <si>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</si>
  <si>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</si>
  <si>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</si>
  <si>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</si>
  <si>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</si>
  <si>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</si>
  <si>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</si>
  <si>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</si>
  <si>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</si>
  <si>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</si>
  <si>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</si>
  <si>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</si>
  <si>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</si>
  <si>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</si>
  <si>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</si>
  <si>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</si>
  <si>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</si>
  <si>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</si>
  <si>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</si>
  <si>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</si>
  <si>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</si>
  <si>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</si>
  <si>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</si>
  <si>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</si>
  <si>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</si>
  <si>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</si>
  <si>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</si>
  <si>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</si>
  <si>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</si>
  <si>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</si>
  <si>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</si>
  <si>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</si>
  <si>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</si>
  <si>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</si>
  <si>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</si>
  <si>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</si>
  <si>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</si>
  <si>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</si>
  <si>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</si>
  <si>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</si>
  <si>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</si>
  <si>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</si>
  <si>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</si>
  <si>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</si>
  <si>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</si>
  <si>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</si>
  <si>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</si>
  <si>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</si>
  <si>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</si>
  <si>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</si>
  <si>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</si>
  <si>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</si>
  <si>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</si>
  <si>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</si>
  <si>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</si>
  <si>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</si>
  <si>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</si>
  <si>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</si>
  <si>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</si>
  <si>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</si>
  <si>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</si>
  <si>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</si>
  <si>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</si>
  <si>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</si>
  <si>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</si>
  <si>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</si>
  <si>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</si>
  <si>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</si>
  <si>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</si>
  <si>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</si>
  <si>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</si>
  <si>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</si>
  <si>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</si>
  <si>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</si>
  <si>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</si>
  <si>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</si>
  <si>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</si>
  <si>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</si>
  <si>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</si>
  <si>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</si>
  <si>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</si>
  <si>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</si>
  <si>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</si>
  <si>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</si>
  <si>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</si>
  <si>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</si>
  <si>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</si>
  <si>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</si>
  <si>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</si>
  <si>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</si>
  <si>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</si>
  <si>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</si>
  <si>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</si>
  <si>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</si>
  <si>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</si>
  <si>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</si>
  <si>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</si>
  <si>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</si>
  <si>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</si>
  <si>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</si>
  <si>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</si>
  <si>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</si>
  <si>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</si>
  <si>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</si>
  <si>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</si>
  <si>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</si>
  <si>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</si>
  <si>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</si>
  <si>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</si>
  <si>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</si>
  <si>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</si>
  <si>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</si>
  <si>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</si>
  <si>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</si>
  <si>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</si>
  <si>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</si>
  <si>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</si>
  <si>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</si>
  <si>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</si>
  <si>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</si>
  <si>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</si>
  <si>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</si>
  <si>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</si>
  <si>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</si>
  <si>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</si>
  <si>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</si>
  <si>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</si>
  <si>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</si>
  <si>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</si>
  <si>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</si>
  <si>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</si>
  <si>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</si>
  <si>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</si>
  <si>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</si>
  <si>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</si>
  <si>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</si>
  <si>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</si>
  <si>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</si>
  <si>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</si>
  <si>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</si>
  <si>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</si>
  <si>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</si>
  <si>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</si>
  <si>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</si>
  <si>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</si>
  <si>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</si>
  <si>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</si>
  <si>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</si>
  <si>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</si>
  <si>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</si>
  <si>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</si>
  <si>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</si>
  <si>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</si>
  <si>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</si>
  <si>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</si>
  <si>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</si>
  <si>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</si>
  <si>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</si>
  <si>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</si>
  <si>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</si>
  <si>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</si>
  <si>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</si>
  <si>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</si>
  <si>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</si>
  <si>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</si>
  <si>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</si>
  <si>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</si>
  <si>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</si>
  <si>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</si>
  <si>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</si>
  <si>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</si>
  <si>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</si>
  <si>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</si>
  <si>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</si>
  <si>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</si>
  <si>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</si>
  <si>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</si>
  <si>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</si>
  <si>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</si>
  <si>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</si>
  <si>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</si>
  <si>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</si>
  <si>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</si>
  <si>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</si>
  <si>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</si>
  <si>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</si>
  <si>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</si>
  <si>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</si>
  <si>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</si>
  <si>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</si>
  <si>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</si>
  <si>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</si>
  <si>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</si>
  <si>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</si>
  <si>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</si>
  <si>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</si>
  <si>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</si>
  <si>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</si>
  <si>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</si>
  <si>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</si>
  <si>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</si>
  <si>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</si>
  <si>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</si>
  <si>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</si>
  <si>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</si>
  <si>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</si>
  <si>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</si>
  <si>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</si>
  <si>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</si>
  <si>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</si>
  <si>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</si>
  <si>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</si>
  <si>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</si>
  <si>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</si>
  <si>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</si>
  <si>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</si>
  <si>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</si>
  <si>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</si>
  <si>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</si>
  <si>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</si>
  <si>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</si>
  <si>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</si>
  <si>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</si>
  <si>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</si>
  <si>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</si>
  <si>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</si>
  <si>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</si>
  <si>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</si>
  <si>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</si>
  <si>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</si>
  <si>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</si>
  <si>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</si>
  <si>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</si>
  <si>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</si>
  <si>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</si>
  <si>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</si>
  <si>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</si>
  <si>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</si>
  <si>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</si>
  <si>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</si>
  <si>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</si>
  <si>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</si>
  <si>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</si>
  <si>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</si>
  <si>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</si>
  <si>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</si>
  <si>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</si>
  <si>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</si>
  <si>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</si>
  <si>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</si>
  <si>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</si>
  <si>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</si>
  <si>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</si>
  <si>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</si>
  <si>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</si>
  <si>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</si>
  <si>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</si>
  <si>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</si>
  <si>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</si>
  <si>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</si>
  <si>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</si>
  <si>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</si>
  <si>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</si>
  <si>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</si>
  <si>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</si>
  <si>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</si>
  <si>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</si>
  <si>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</si>
  <si>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</si>
  <si>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</si>
  <si>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</si>
  <si>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</si>
  <si>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</si>
  <si>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</si>
  <si>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</si>
  <si>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</si>
  <si>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</si>
  <si>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</si>
  <si>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</si>
  <si>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</si>
  <si>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</si>
  <si>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</si>
  <si>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</si>
  <si>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</si>
  <si>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</si>
  <si>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</si>
  <si>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</si>
  <si>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</si>
  <si>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</si>
  <si>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</si>
  <si>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</si>
  <si>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</si>
  <si>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</si>
  <si>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</si>
  <si>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</si>
  <si>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</si>
  <si>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</si>
  <si>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</si>
  <si>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</si>
  <si>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</si>
  <si>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</si>
  <si>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</si>
  <si>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</si>
  <si>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</si>
  <si>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</si>
  <si>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</si>
  <si>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</si>
  <si>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</si>
  <si>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</si>
  <si>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</si>
  <si>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</si>
  <si>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</si>
  <si>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</si>
  <si>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</si>
  <si>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</si>
  <si>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</si>
  <si>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</si>
  <si>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</si>
  <si>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</si>
  <si>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</si>
  <si>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</si>
  <si>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</si>
  <si>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</si>
  <si>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</si>
  <si>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</si>
  <si>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</si>
  <si>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</si>
  <si>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</si>
  <si>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</si>
  <si>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</si>
  <si>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</si>
  <si>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</si>
  <si>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</si>
  <si>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</si>
  <si>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</si>
  <si>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</si>
  <si>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</si>
  <si>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</si>
  <si>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</si>
  <si>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</si>
  <si>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</si>
  <si>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</si>
  <si>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</si>
  <si>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</si>
  <si>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</si>
  <si>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</si>
  <si>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</si>
  <si>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</si>
  <si>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</si>
  <si>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</si>
  <si>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</si>
  <si>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</si>
  <si>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</si>
  <si>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</si>
  <si>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</si>
  <si>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</si>
  <si>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</si>
  <si>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</si>
  <si>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</si>
  <si>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</si>
  <si>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</si>
  <si>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</si>
  <si>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</si>
  <si>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</si>
  <si>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</si>
  <si>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</si>
  <si>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</si>
  <si>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</si>
  <si>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</si>
  <si>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</si>
  <si>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</si>
  <si>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</si>
  <si>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</si>
  <si>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</si>
  <si>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</si>
  <si>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</si>
  <si>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</si>
  <si>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</si>
  <si>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</si>
  <si>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</si>
  <si>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</si>
  <si>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</si>
  <si>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</si>
  <si>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</si>
  <si>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</si>
  <si>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</si>
  <si>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</si>
  <si>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</si>
  <si>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</si>
  <si>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</si>
  <si>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</si>
  <si>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</si>
  <si>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</si>
  <si>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</si>
  <si>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</si>
  <si>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</si>
  <si>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</si>
  <si>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</si>
  <si>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</si>
  <si>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</si>
  <si>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</si>
  <si>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</si>
  <si>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</si>
  <si>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</si>
  <si>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</si>
  <si>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</si>
  <si>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</si>
  <si>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</si>
  <si>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</si>
  <si>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</si>
  <si>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</si>
  <si>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</si>
  <si>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</si>
  <si>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</si>
  <si>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</si>
  <si>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</si>
  <si>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</si>
  <si>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</si>
  <si>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</si>
  <si>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</si>
  <si>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</si>
  <si>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</si>
  <si>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</si>
  <si>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</si>
  <si>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</si>
  <si>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</si>
  <si>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</si>
  <si>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</si>
  <si>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</si>
  <si>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</si>
  <si>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</si>
  <si>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</si>
  <si>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</si>
  <si>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</si>
  <si>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</si>
  <si>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</si>
  <si>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</si>
  <si>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</si>
  <si>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</si>
  <si>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</si>
  <si>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</si>
  <si>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</si>
  <si>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</si>
  <si>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</si>
  <si>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</si>
  <si>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</si>
  <si>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</si>
  <si>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</si>
  <si>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</si>
  <si>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</si>
  <si>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</si>
  <si>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</si>
  <si>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</si>
  <si>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</si>
  <si>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</si>
  <si>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</si>
  <si>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</si>
  <si>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</si>
  <si>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</si>
  <si>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</si>
  <si>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</si>
  <si>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</si>
  <si>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</si>
  <si>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</si>
  <si>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</si>
  <si>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</si>
  <si>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</si>
  <si>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</si>
  <si>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</si>
  <si>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</si>
  <si>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</si>
  <si>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</si>
  <si>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</si>
  <si>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</si>
  <si>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</si>
  <si>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</si>
  <si>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</si>
  <si>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</si>
  <si>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</si>
  <si>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</si>
  <si>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</si>
  <si>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</si>
  <si>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</si>
  <si>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</si>
  <si>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</si>
  <si>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</si>
  <si>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</si>
  <si>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</si>
  <si>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</si>
  <si>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</si>
  <si>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</si>
  <si>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</si>
  <si>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</si>
  <si>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</si>
  <si>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</si>
  <si>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</si>
  <si>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</si>
  <si>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</si>
  <si>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</si>
  <si>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</si>
  <si>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</si>
  <si>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</si>
  <si>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</si>
  <si>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</si>
  <si>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</si>
  <si>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</si>
  <si>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</si>
  <si>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</si>
  <si>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</si>
  <si>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</si>
  <si>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</si>
  <si>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</si>
  <si>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</si>
  <si>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</si>
  <si>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</si>
  <si>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</si>
  <si>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</si>
  <si>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</si>
  <si>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</si>
  <si>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</si>
  <si>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</si>
  <si>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</si>
  <si>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</si>
  <si>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</si>
  <si>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</si>
  <si>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</si>
  <si>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</si>
  <si>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</si>
  <si>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</si>
  <si>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</si>
  <si>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</si>
  <si>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</si>
  <si>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</si>
  <si>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</si>
  <si>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</si>
  <si>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</si>
  <si>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</si>
  <si>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</si>
  <si>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</si>
  <si>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</si>
  <si>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</si>
  <si>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</si>
  <si>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</si>
  <si>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</si>
  <si>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</si>
  <si>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</si>
  <si>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</si>
  <si>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</si>
  <si>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</si>
  <si>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</si>
  <si>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</si>
  <si>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</si>
  <si>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</si>
  <si>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</si>
  <si>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</si>
  <si>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</si>
  <si>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</si>
  <si>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</si>
  <si>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</si>
  <si>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</si>
  <si>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</si>
  <si>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</si>
  <si>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</si>
  <si>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</si>
  <si>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</si>
  <si>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</si>
  <si>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</si>
  <si>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</si>
  <si>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</si>
  <si>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</si>
  <si>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</si>
  <si>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</si>
  <si>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</si>
  <si>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</si>
  <si>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</si>
  <si>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</si>
  <si>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</si>
  <si>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</si>
  <si>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</si>
  <si>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</si>
  <si>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</si>
  <si>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</si>
  <si>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</si>
  <si>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</si>
  <si>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</si>
  <si>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</si>
  <si>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</si>
  <si>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</si>
  <si>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</si>
  <si>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</si>
  <si>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</si>
  <si>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</si>
  <si>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</si>
  <si>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</si>
  <si>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</si>
  <si>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</si>
  <si>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</si>
  <si>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</si>
  <si>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</si>
  <si>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</si>
  <si>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</si>
  <si>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</si>
  <si>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</si>
  <si>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</si>
  <si>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</si>
  <si>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</si>
  <si>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</si>
  <si>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</si>
  <si>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</si>
  <si>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</si>
  <si>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</si>
  <si>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</si>
  <si>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</si>
  <si>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</si>
  <si>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</si>
  <si>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</si>
  <si>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</si>
  <si>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</si>
  <si>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</si>
  <si>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</si>
  <si>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</si>
  <si>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</si>
  <si>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</si>
  <si>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</si>
  <si>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</si>
  <si>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</si>
  <si>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</si>
  <si>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</si>
  <si>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</si>
  <si>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</si>
  <si>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</si>
  <si>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</si>
  <si>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</si>
  <si>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</si>
  <si>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</si>
  <si>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</si>
  <si>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</si>
  <si>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</si>
  <si>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</si>
  <si>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</si>
  <si>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</si>
  <si>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</si>
  <si>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</si>
  <si>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</si>
  <si>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</si>
  <si>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</si>
  <si>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</si>
  <si>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</si>
  <si>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</si>
  <si>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</si>
  <si>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</si>
  <si>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</si>
  <si>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</si>
  <si>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</si>
  <si>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</si>
  <si>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</si>
  <si>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</si>
  <si>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</si>
  <si>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</si>
  <si>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</si>
  <si>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</si>
  <si>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</si>
  <si>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</si>
  <si>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</si>
  <si>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</si>
  <si>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</si>
  <si>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</si>
  <si>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</si>
  <si>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</si>
  <si>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</si>
  <si>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</si>
  <si>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</si>
  <si>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</si>
  <si>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</si>
  <si>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</si>
  <si>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</si>
  <si>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</si>
  <si>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</si>
  <si>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</si>
  <si>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</si>
  <si>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</si>
  <si>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</si>
  <si>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</si>
  <si>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</si>
  <si>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</si>
  <si>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</si>
  <si>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</si>
  <si>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</si>
  <si>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</si>
  <si>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</si>
  <si>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</si>
  <si>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</si>
  <si>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</si>
  <si>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</si>
  <si>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</si>
  <si>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</si>
  <si>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</si>
  <si>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</si>
  <si>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</si>
  <si>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</si>
  <si>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</si>
  <si>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</si>
  <si>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</si>
  <si>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</si>
  <si>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</si>
  <si>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</si>
  <si>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</si>
  <si>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</si>
  <si>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</si>
  <si>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</si>
  <si>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</si>
  <si>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</si>
  <si>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</si>
  <si>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</si>
  <si>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</si>
  <si>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</si>
  <si>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</si>
  <si>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</si>
  <si>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</si>
  <si>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</si>
  <si>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</si>
  <si>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</si>
  <si>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</si>
  <si>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</si>
  <si>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</si>
  <si>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</si>
  <si>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</si>
  <si>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</si>
  <si>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</si>
  <si>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</si>
  <si>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</si>
  <si>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</si>
  <si>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</si>
  <si>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</si>
  <si>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</si>
  <si>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</si>
  <si>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</si>
  <si>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</si>
  <si>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</si>
  <si>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</si>
  <si>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</si>
  <si>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</si>
  <si>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</si>
  <si>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</si>
  <si>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</si>
  <si>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</si>
  <si>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</si>
  <si>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</si>
  <si>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</si>
  <si>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</si>
  <si>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</si>
  <si>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</si>
  <si>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</si>
  <si>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</si>
  <si>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</si>
  <si>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</si>
  <si>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</si>
  <si>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</si>
  <si>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</si>
  <si>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</si>
  <si>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</si>
  <si>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</si>
  <si>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</si>
  <si>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</si>
  <si>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</si>
  <si>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</si>
  <si>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</si>
  <si>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</si>
  <si>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</si>
  <si>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</si>
  <si>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</si>
  <si>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</si>
  <si>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</si>
  <si>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</si>
  <si>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</si>
  <si>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</si>
  <si>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</si>
  <si>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</si>
  <si>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</si>
  <si>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</si>
  <si>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</si>
  <si>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</si>
  <si>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</si>
  <si>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</si>
  <si>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</si>
  <si>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</si>
  <si>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</si>
  <si>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</si>
  <si>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</si>
  <si>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</si>
  <si>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</si>
  <si>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</si>
  <si>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</si>
  <si>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</si>
  <si>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</si>
  <si>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</si>
  <si>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</si>
  <si>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</si>
  <si>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</si>
  <si>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</si>
  <si>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</si>
  <si>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</si>
  <si>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</si>
  <si>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</si>
  <si>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</si>
  <si>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</si>
  <si>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</si>
  <si>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</si>
  <si>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</si>
  <si>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</si>
  <si>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</si>
  <si>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</si>
  <si>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</si>
  <si>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</si>
  <si>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</si>
  <si>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</si>
  <si>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</si>
  <si>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</si>
  <si>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</si>
  <si>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</si>
  <si>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</si>
  <si>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</si>
  <si>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</si>
  <si>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</si>
  <si>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</si>
  <si>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</si>
  <si>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</si>
  <si>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</si>
  <si>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</si>
  <si>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</si>
  <si>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</si>
  <si>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</si>
  <si>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</si>
  <si>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</si>
  <si>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</si>
  <si>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</si>
  <si>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</si>
  <si>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</si>
  <si>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</si>
  <si>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</si>
  <si>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</si>
  <si>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</si>
  <si>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</si>
  <si>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</si>
  <si>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</si>
  <si>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</si>
  <si>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</si>
  <si>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</si>
  <si>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</si>
  <si>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</si>
  <si>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</si>
  <si>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</si>
  <si>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</si>
  <si>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</si>
  <si>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</si>
  <si>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</si>
  <si>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</si>
  <si>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</si>
  <si>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</si>
  <si>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</si>
  <si>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</si>
  <si>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</si>
  <si>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</si>
  <si>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</si>
  <si>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</si>
  <si>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</si>
  <si>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</si>
  <si>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</si>
  <si>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</si>
  <si>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</si>
  <si>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</si>
  <si>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</si>
  <si>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</si>
  <si>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</si>
  <si>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</si>
  <si>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</si>
  <si>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</si>
  <si>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</si>
  <si>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</si>
  <si>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</si>
  <si>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</si>
  <si>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</si>
  <si>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</si>
  <si>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</si>
  <si>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</si>
  <si>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</si>
  <si>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</si>
  <si>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</si>
  <si>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</si>
  <si>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</si>
  <si>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</si>
  <si>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</si>
  <si>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</si>
  <si>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</si>
  <si>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</si>
  <si>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</si>
  <si>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</si>
  <si>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</si>
  <si>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</si>
  <si>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</si>
  <si>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</si>
  <si>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</si>
  <si>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</si>
  <si>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</si>
  <si>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</si>
  <si>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</si>
  <si>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</si>
  <si>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</si>
  <si>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</si>
  <si>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</si>
  <si>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</si>
  <si>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</si>
  <si>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</si>
  <si>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</si>
  <si>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</si>
  <si>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</si>
  <si>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</si>
  <si>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</si>
  <si>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</si>
  <si>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</si>
  <si>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</si>
  <si>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</si>
  <si>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</si>
  <si>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</si>
  <si>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</si>
  <si>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</si>
  <si>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</si>
  <si>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</si>
  <si>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</si>
  <si>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</si>
  <si>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</si>
  <si>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</si>
  <si>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</si>
  <si>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</si>
  <si>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</si>
  <si>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</si>
  <si>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</si>
  <si>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</si>
  <si>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</si>
  <si>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</si>
  <si>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</si>
  <si>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</si>
  <si>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</si>
  <si>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</si>
  <si>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</si>
  <si>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</si>
  <si>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</si>
  <si>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</si>
  <si>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</si>
  <si>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</si>
  <si>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</si>
  <si>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</si>
  <si>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</si>
  <si>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</si>
  <si>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</si>
  <si>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</si>
  <si>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</si>
  <si>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</si>
  <si>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</si>
  <si>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</si>
  <si>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</si>
  <si>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</si>
  <si>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</si>
  <si>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</si>
  <si>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</si>
  <si>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</si>
  <si>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</si>
  <si>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</si>
  <si>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</si>
  <si>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</si>
  <si>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</si>
  <si>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</si>
  <si>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</si>
  <si>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</si>
  <si>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</si>
  <si>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</si>
  <si>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</si>
  <si>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</si>
  <si>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</si>
  <si>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</si>
  <si>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</si>
  <si>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</si>
  <si>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</si>
  <si>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</si>
  <si>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</si>
  <si>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</si>
  <si>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</si>
  <si>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</si>
  <si>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</si>
  <si>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</si>
  <si>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</si>
  <si>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</si>
  <si>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</si>
  <si>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</si>
  <si>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</si>
  <si>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</si>
  <si>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</si>
  <si>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</si>
  <si>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</si>
  <si>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</si>
  <si>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</si>
  <si>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</si>
  <si>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</si>
  <si>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</si>
  <si>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</si>
  <si>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</si>
  <si>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</si>
  <si>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</si>
  <si>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</si>
  <si>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</si>
  <si>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</si>
  <si>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</si>
  <si>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</si>
  <si>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</si>
  <si>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</si>
  <si>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</si>
  <si>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</si>
  <si>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</si>
  <si>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</si>
  <si>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</si>
  <si>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</si>
  <si>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</si>
  <si>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</si>
  <si>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</si>
  <si>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</si>
  <si>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</si>
  <si>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</si>
  <si>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</si>
  <si>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</si>
  <si>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</si>
  <si>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</si>
  <si>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</si>
  <si>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</si>
  <si>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</si>
  <si>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</si>
  <si>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</si>
  <si>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</si>
  <si>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</si>
  <si>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</si>
  <si>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</si>
  <si>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</si>
  <si>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</si>
  <si>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</si>
  <si>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</si>
  <si>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</si>
  <si>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</si>
  <si>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</si>
  <si>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</si>
  <si>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</si>
  <si>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</si>
  <si>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</si>
  <si>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</si>
  <si>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</si>
  <si>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</si>
  <si>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</si>
  <si>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</si>
  <si>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</si>
  <si>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</si>
  <si>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</si>
  <si>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</si>
  <si>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</si>
  <si>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</si>
  <si>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</si>
  <si>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</si>
  <si>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</si>
  <si>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</si>
  <si>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</si>
  <si>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</si>
  <si>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</si>
  <si>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</si>
  <si>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</si>
  <si>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</si>
  <si>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</si>
  <si>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</si>
  <si>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</si>
  <si>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</si>
  <si>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</si>
  <si>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</si>
  <si>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</si>
  <si>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</si>
  <si>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</si>
  <si>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</si>
  <si>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</si>
  <si>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</si>
  <si>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</si>
  <si>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</si>
  <si>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</si>
  <si>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</si>
  <si>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</si>
  <si>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</si>
  <si>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</si>
  <si>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</si>
  <si>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</si>
  <si>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</si>
  <si>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</si>
  <si>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</si>
  <si>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</si>
  <si>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</si>
  <si>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</si>
  <si>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</si>
  <si>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</si>
  <si>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</si>
  <si>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</si>
  <si>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</si>
  <si>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</si>
  <si>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</si>
  <si>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</si>
  <si>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</si>
  <si>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</si>
  <si>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</si>
  <si>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</si>
  <si>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</si>
  <si>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</si>
  <si>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</si>
  <si>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</si>
  <si>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</si>
  <si>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</si>
  <si>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</si>
  <si>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</si>
  <si>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</si>
  <si>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</si>
  <si>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</si>
  <si>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</si>
  <si>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</si>
  <si>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</si>
  <si>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</si>
  <si>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</si>
  <si>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</si>
  <si>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</si>
  <si>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</si>
  <si>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</si>
  <si>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</si>
  <si>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</si>
  <si>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</si>
  <si>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</si>
  <si>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</si>
  <si>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</si>
  <si>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</si>
  <si>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</si>
  <si>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</si>
  <si>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</si>
  <si>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</si>
  <si>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</si>
  <si>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</si>
  <si>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</si>
  <si>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</si>
  <si>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</si>
  <si>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</si>
  <si>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</si>
  <si>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</si>
  <si>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</si>
  <si>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</si>
  <si>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</si>
  <si>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</si>
  <si>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</si>
  <si>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</si>
  <si>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</si>
  <si>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</si>
  <si>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</si>
  <si>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</si>
  <si>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</si>
  <si>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</si>
  <si>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</si>
  <si>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</si>
  <si>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</si>
  <si>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</si>
  <si>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</si>
  <si>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</si>
  <si>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</si>
  <si>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</si>
  <si>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</si>
  <si>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</si>
  <si>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</si>
  <si>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</si>
  <si>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</si>
  <si>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</si>
  <si>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</si>
  <si>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</si>
  <si>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</si>
  <si>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</si>
  <si>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</si>
  <si>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</si>
  <si>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</si>
  <si>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</si>
  <si>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</si>
  <si>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</si>
  <si>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</si>
  <si>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</si>
  <si>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</si>
  <si>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</si>
  <si>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</si>
  <si>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</si>
  <si>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</si>
  <si>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</si>
  <si>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</si>
  <si>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</si>
  <si>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</si>
  <si>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</si>
  <si>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</si>
  <si>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</si>
  <si>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</si>
  <si>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</si>
  <si>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</si>
  <si>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</si>
  <si>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</si>
  <si>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</si>
  <si>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</si>
  <si>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</si>
  <si>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</si>
  <si>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</si>
  <si>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</si>
  <si>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</si>
  <si>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</si>
  <si>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</si>
  <si>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</si>
  <si>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</si>
  <si>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</si>
  <si>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</si>
  <si>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</si>
  <si>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</si>
  <si>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</si>
  <si>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</si>
  <si>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</si>
  <si>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</si>
  <si>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</si>
  <si>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</si>
  <si>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</si>
  <si>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</si>
  <si>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</si>
  <si>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</si>
  <si>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</si>
  <si>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</si>
  <si>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</si>
  <si>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</si>
  <si>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</si>
  <si>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</si>
  <si>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</si>
  <si>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</si>
  <si>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</si>
  <si>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</si>
  <si>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</si>
  <si>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</si>
  <si>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</si>
  <si>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</si>
  <si>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</si>
  <si>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</si>
  <si>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</si>
  <si>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</si>
  <si>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</si>
  <si>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</si>
  <si>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</si>
  <si>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</si>
  <si>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</si>
  <si>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</si>
  <si>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</si>
  <si>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</si>
  <si>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</si>
  <si>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</si>
  <si>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</si>
  <si>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</si>
  <si>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</si>
  <si>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</si>
  <si>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</si>
  <si>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</si>
  <si>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</si>
  <si>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</si>
  <si>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</si>
  <si>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</si>
  <si>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</si>
  <si>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</si>
  <si>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</si>
  <si>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</si>
  <si>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</si>
  <si>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</si>
  <si>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</si>
  <si>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</si>
  <si>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</si>
  <si>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</si>
  <si>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</si>
  <si>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</si>
  <si>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</si>
  <si>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</si>
  <si>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</si>
  <si>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</si>
  <si>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</si>
  <si>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</si>
  <si>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</si>
  <si>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</si>
  <si>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</si>
  <si>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</si>
  <si>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</si>
  <si>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</si>
  <si>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</si>
  <si>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</si>
  <si>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</si>
  <si>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</si>
  <si>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</si>
  <si>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</si>
  <si>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</si>
  <si>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</si>
  <si>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</si>
  <si>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</si>
  <si>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</si>
  <si>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</si>
  <si>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</si>
  <si>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</si>
  <si>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</si>
  <si>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</si>
  <si>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</si>
  <si>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</si>
  <si>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</si>
  <si>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</si>
  <si>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</si>
  <si>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</si>
  <si>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</si>
  <si>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</si>
  <si>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</si>
  <si>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</si>
  <si>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</si>
  <si>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</si>
  <si>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</si>
  <si>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</si>
  <si>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</si>
  <si>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</si>
  <si>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</si>
  <si>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</si>
  <si>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</si>
  <si>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</si>
  <si>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</si>
  <si>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</si>
  <si>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</si>
  <si>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</si>
  <si>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</si>
  <si>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</si>
  <si>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</si>
  <si>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</si>
  <si>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</si>
  <si>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</si>
  <si>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</si>
  <si>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</si>
  <si>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</si>
  <si>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</si>
  <si>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</si>
  <si>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</si>
  <si>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</si>
  <si>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</si>
  <si>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</si>
  <si>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</si>
  <si>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</si>
  <si>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</si>
  <si>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</si>
  <si>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</si>
  <si>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</si>
  <si>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</si>
  <si>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</si>
  <si>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</si>
  <si>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</si>
  <si>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</si>
  <si>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</si>
  <si>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</si>
  <si>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</si>
  <si>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</si>
  <si>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</si>
  <si>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</si>
  <si>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</si>
  <si>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</si>
  <si>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</si>
  <si>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</si>
  <si>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</si>
  <si>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</si>
  <si>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</si>
  <si>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</si>
  <si>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</si>
  <si>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</si>
  <si>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</si>
  <si>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</si>
  <si>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</si>
  <si>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</si>
  <si>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</si>
  <si>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</si>
  <si>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</si>
  <si>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</si>
  <si>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</si>
  <si>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</si>
  <si>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</si>
  <si>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</si>
  <si>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</si>
  <si>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</si>
  <si>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</si>
  <si>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</si>
  <si>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</si>
  <si>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</si>
  <si>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</si>
  <si>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</si>
  <si>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</si>
  <si>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</si>
  <si>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</si>
  <si>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</si>
  <si>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</si>
  <si>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</si>
  <si>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</si>
  <si>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</si>
  <si>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</si>
  <si>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</si>
  <si>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</si>
  <si>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</si>
  <si>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</si>
  <si>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</si>
  <si>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</si>
  <si>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</si>
  <si>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</si>
  <si>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</si>
  <si>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</si>
  <si>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</si>
  <si>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</si>
  <si>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</si>
  <si>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</si>
  <si>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</si>
  <si>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</si>
  <si>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</si>
  <si>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</si>
  <si>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</si>
  <si>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</si>
  <si>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</si>
  <si>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</si>
  <si>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</si>
  <si>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</si>
  <si>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</si>
  <si>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</si>
  <si>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</si>
  <si>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</si>
  <si>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</si>
  <si>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</si>
  <si>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</si>
  <si>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</si>
  <si>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</si>
  <si>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</si>
  <si>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</si>
  <si>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</si>
  <si>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</si>
  <si>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</si>
  <si>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</si>
  <si>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</si>
  <si>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</si>
  <si>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</si>
  <si>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</si>
  <si>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</si>
  <si>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</si>
  <si>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</si>
  <si>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</si>
  <si>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</si>
  <si>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</si>
  <si>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</si>
  <si>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</si>
  <si>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</si>
  <si>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</si>
  <si>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</si>
  <si>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</si>
  <si>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</si>
  <si>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</si>
  <si>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</si>
  <si>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</si>
  <si>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</si>
  <si>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</si>
  <si>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</si>
  <si>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</si>
  <si>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</si>
  <si>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</si>
  <si>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</si>
  <si>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</si>
  <si>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</si>
  <si>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</si>
  <si>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</si>
  <si>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</si>
  <si>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</si>
  <si>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</si>
  <si>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</si>
  <si>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</si>
  <si>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</si>
  <si>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</si>
  <si>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</si>
  <si>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</si>
  <si>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</si>
  <si>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</si>
  <si>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</si>
  <si>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</si>
  <si>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</si>
  <si>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</si>
  <si>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</si>
  <si>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</si>
  <si>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</si>
  <si>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</si>
  <si>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</si>
  <si>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</si>
  <si>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</si>
  <si>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</si>
  <si>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</si>
  <si>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</si>
  <si>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</si>
  <si>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</si>
  <si>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</si>
  <si>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</si>
  <si>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</si>
  <si>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</si>
  <si>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</si>
  <si>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</si>
  <si>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</si>
  <si>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</si>
  <si>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</si>
  <si>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</si>
  <si>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</si>
  <si>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</si>
  <si>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</si>
  <si>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</si>
  <si>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</si>
  <si>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</si>
  <si>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</si>
  <si>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</si>
  <si>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</si>
  <si>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</si>
  <si>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</si>
  <si>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</si>
  <si>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</si>
  <si>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</si>
  <si>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</si>
  <si>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</si>
  <si>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</si>
  <si>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</si>
  <si>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</si>
  <si>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</si>
  <si>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</si>
  <si>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</si>
  <si>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</si>
  <si>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</si>
  <si>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</si>
  <si>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</si>
  <si>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</si>
  <si>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</si>
  <si>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</si>
  <si>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</si>
  <si>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</si>
  <si>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</si>
  <si>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</si>
  <si>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</si>
  <si>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</si>
  <si>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</si>
  <si>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</si>
  <si>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</si>
  <si>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</si>
  <si>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</si>
  <si>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</si>
  <si>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</si>
  <si>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</si>
  <si>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</si>
  <si>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</si>
  <si>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</si>
  <si>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</si>
  <si>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</si>
  <si>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</si>
  <si>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</si>
  <si>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</si>
  <si>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</si>
  <si>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</si>
  <si>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</si>
  <si>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</si>
  <si>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</si>
  <si>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</si>
  <si>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</si>
  <si>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</si>
  <si>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</si>
  <si>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</si>
  <si>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</si>
  <si>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</si>
  <si>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</si>
  <si>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</si>
  <si>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</si>
  <si>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</si>
  <si>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</si>
  <si>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</si>
  <si>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</si>
  <si>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</si>
  <si>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</si>
  <si>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</si>
  <si>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</si>
  <si>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</si>
  <si>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</si>
  <si>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</si>
  <si>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</si>
  <si>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</si>
  <si>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</si>
  <si>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</si>
  <si>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</si>
  <si>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</si>
  <si>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</si>
  <si>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</si>
  <si>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</si>
  <si>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</si>
  <si>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</si>
  <si>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</si>
  <si>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</si>
  <si>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</si>
  <si>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</si>
  <si>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</si>
  <si>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</si>
  <si>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</si>
  <si>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</si>
  <si>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</si>
  <si>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</si>
  <si>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</si>
  <si>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</si>
  <si>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</si>
  <si>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</si>
  <si>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</si>
  <si>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</si>
  <si>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</si>
  <si>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</si>
  <si>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</si>
  <si>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</si>
  <si>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</si>
  <si>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</si>
  <si>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</si>
  <si>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</si>
  <si>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</si>
  <si>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</si>
  <si>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</si>
  <si>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</si>
  <si>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</si>
  <si>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</si>
  <si>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</si>
  <si>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</si>
  <si>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</si>
  <si>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</si>
  <si>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</si>
  <si>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</si>
  <si>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</si>
  <si>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</si>
  <si>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</si>
  <si>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</si>
  <si>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</si>
  <si>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</si>
  <si>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</si>
  <si>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</si>
  <si>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</si>
  <si>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</si>
  <si>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</si>
  <si>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</si>
  <si>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</si>
  <si>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</si>
  <si>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</si>
  <si>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</si>
  <si>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</si>
  <si>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</si>
  <si>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</si>
  <si>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</si>
  <si>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</si>
  <si>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</si>
  <si>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</si>
  <si>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</si>
  <si>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</si>
  <si>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</si>
  <si>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</si>
  <si>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</si>
  <si>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</si>
  <si>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</si>
  <si>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</si>
  <si>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</si>
  <si>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</si>
  <si>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</si>
  <si>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</si>
  <si>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</si>
  <si>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</si>
  <si>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</si>
  <si>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</si>
  <si>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</si>
  <si>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</si>
  <si>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</si>
  <si>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</si>
  <si>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</si>
  <si>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</si>
  <si>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</si>
  <si>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</si>
  <si>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</si>
  <si>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</si>
  <si>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</si>
  <si>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</si>
  <si>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</si>
  <si>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</si>
  <si>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</si>
  <si>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</si>
  <si>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</si>
  <si>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</si>
  <si>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</si>
  <si>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</si>
  <si>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</si>
  <si>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</si>
  <si>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</si>
  <si>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</si>
  <si>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</si>
  <si>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</si>
  <si>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</si>
  <si>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</si>
  <si>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</si>
  <si>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</si>
  <si>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</si>
  <si>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</si>
  <si>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</si>
  <si>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</si>
  <si>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</si>
  <si>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</si>
  <si>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</si>
  <si>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</si>
  <si>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</si>
  <si>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</si>
  <si>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</si>
  <si>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</si>
  <si>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</si>
  <si>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</si>
  <si>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</si>
  <si>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</si>
  <si>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</si>
  <si>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</si>
  <si>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</si>
  <si>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</si>
  <si>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</si>
  <si>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</si>
  <si>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</si>
  <si>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</si>
  <si>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</si>
  <si>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</si>
  <si>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</si>
  <si>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</si>
  <si>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</si>
  <si>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</si>
  <si>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</si>
  <si>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</si>
  <si>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</si>
  <si>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</si>
  <si>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</si>
  <si>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</si>
  <si>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</si>
  <si>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</si>
  <si>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</si>
  <si>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</si>
  <si>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</si>
  <si>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</si>
  <si>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</si>
  <si>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</si>
  <si>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</si>
  <si>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</si>
  <si>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</si>
  <si>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</si>
  <si>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</si>
  <si>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</si>
  <si>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</si>
  <si>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</si>
  <si>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</si>
  <si>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</si>
  <si>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</si>
  <si>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</si>
  <si>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</si>
  <si>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</si>
  <si>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</si>
  <si>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</si>
  <si>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</si>
  <si>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</si>
  <si>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</si>
  <si>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</si>
  <si>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</si>
  <si>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</si>
  <si>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</si>
  <si>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</si>
  <si>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</si>
  <si>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</si>
  <si>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</si>
  <si>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</si>
  <si>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</si>
  <si>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</si>
  <si>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</si>
  <si>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</si>
  <si>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</si>
  <si>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</si>
  <si>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</si>
  <si>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</si>
  <si>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</si>
  <si>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</si>
  <si>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</si>
  <si>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</si>
  <si>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</si>
  <si>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</si>
  <si>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</si>
  <si>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</si>
  <si>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</si>
  <si>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</si>
  <si>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</si>
  <si>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</si>
  <si>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</si>
  <si>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</si>
  <si>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</si>
  <si>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</si>
  <si>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</si>
  <si>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</si>
  <si>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</si>
  <si>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</si>
  <si>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</si>
  <si>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</si>
  <si>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</si>
  <si>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</si>
  <si>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</si>
  <si>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</si>
  <si>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</si>
  <si>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</si>
  <si>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</si>
  <si>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</si>
  <si>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</si>
  <si>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</si>
  <si>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</si>
  <si>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</si>
  <si>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</si>
  <si>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</si>
  <si>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</si>
  <si>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</si>
  <si>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</si>
  <si>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</si>
  <si>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</si>
  <si>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</si>
  <si>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</si>
  <si>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</si>
  <si>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</si>
  <si>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</si>
  <si>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</si>
  <si>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</si>
  <si>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</si>
  <si>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</si>
  <si>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</si>
  <si>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</si>
  <si>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</si>
  <si>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</si>
  <si>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</si>
  <si>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</si>
  <si>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</si>
  <si>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</si>
  <si>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</si>
  <si>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</si>
  <si>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</si>
  <si>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</si>
  <si>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</si>
  <si>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</si>
  <si>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</si>
  <si>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</si>
  <si>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</si>
  <si>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</si>
  <si>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</si>
  <si>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</si>
  <si>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</si>
  <si>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</si>
  <si>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</si>
  <si>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</si>
  <si>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</si>
  <si>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</si>
  <si>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</si>
  <si>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</si>
  <si>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</si>
  <si>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</si>
  <si>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</si>
  <si>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</si>
  <si>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</si>
  <si>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</si>
  <si>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</si>
  <si>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</si>
  <si>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</si>
  <si>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</si>
  <si>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</si>
  <si>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</si>
  <si>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</si>
  <si>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</si>
  <si>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</si>
  <si>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</si>
  <si>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</si>
  <si>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</si>
  <si>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</si>
  <si>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</si>
  <si>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</si>
  <si>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</si>
  <si>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</si>
  <si>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</si>
  <si>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</si>
  <si>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</si>
  <si>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</si>
  <si>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</si>
  <si>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</si>
  <si>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</si>
  <si>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</si>
  <si>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</si>
  <si>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</si>
  <si>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</si>
  <si>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</si>
  <si>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</si>
  <si>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</si>
  <si>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</si>
  <si>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</si>
  <si>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</si>
  <si>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</si>
  <si>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</si>
  <si>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</si>
  <si>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</si>
  <si>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</si>
  <si>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</si>
  <si>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</si>
  <si>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</si>
  <si>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</si>
  <si>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</si>
  <si>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</si>
  <si>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</si>
  <si>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</si>
  <si>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</si>
  <si>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</si>
  <si>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</si>
  <si>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</si>
  <si>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</si>
  <si>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</si>
  <si>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</si>
  <si>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</si>
  <si>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</si>
  <si>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</si>
  <si>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</si>
  <si>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</si>
  <si>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</si>
  <si>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</si>
  <si>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</si>
  <si>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</si>
  <si>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</si>
  <si>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</si>
  <si>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</si>
  <si>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</si>
  <si>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</si>
  <si>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</si>
  <si>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</si>
  <si>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</si>
  <si>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</si>
  <si>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</si>
  <si>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</si>
  <si>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</si>
  <si>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</si>
  <si>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</si>
  <si>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</si>
  <si>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</si>
  <si>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</si>
  <si>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</si>
  <si>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</si>
  <si>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</si>
  <si>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</si>
  <si>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</si>
  <si>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</si>
  <si>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</si>
  <si>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</si>
  <si>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</si>
  <si>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</si>
  <si>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</si>
  <si>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</si>
  <si>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</si>
  <si>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</si>
  <si>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</si>
  <si>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</si>
  <si>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</si>
  <si>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</si>
  <si>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</si>
  <si>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</si>
  <si>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</si>
  <si>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</si>
  <si>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</si>
  <si>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</si>
  <si>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</si>
  <si>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</si>
  <si>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</si>
  <si>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</si>
  <si>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</si>
  <si>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</si>
  <si>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</si>
  <si>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</si>
  <si>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</si>
  <si>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</si>
  <si>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</si>
  <si>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</si>
  <si>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</si>
  <si>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</si>
  <si>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</si>
  <si>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</si>
  <si>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</si>
  <si>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</si>
  <si>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</si>
  <si>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</si>
  <si>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</si>
  <si>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</si>
  <si>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</si>
  <si>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</si>
  <si>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</si>
  <si>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</si>
  <si>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</si>
  <si>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</si>
  <si>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</si>
  <si>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</si>
  <si>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</si>
  <si>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</si>
  <si>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</si>
  <si>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</si>
  <si>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</si>
  <si>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</si>
  <si>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</si>
  <si>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</si>
  <si>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</si>
  <si>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</si>
  <si>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</si>
  <si>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</si>
  <si>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</si>
  <si>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</si>
  <si>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</si>
  <si>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</si>
  <si>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</si>
  <si>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</si>
  <si>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</si>
  <si>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</si>
  <si>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</si>
  <si>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</si>
  <si>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</si>
  <si>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</si>
  <si>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</si>
  <si>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</si>
  <si>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</si>
  <si>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</si>
  <si>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</si>
  <si>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</si>
  <si>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</si>
  <si>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</si>
  <si>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</si>
  <si>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</si>
  <si>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</si>
  <si>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</si>
  <si>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</si>
  <si>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</si>
  <si>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</si>
  <si>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</si>
  <si>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</si>
  <si>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</si>
  <si>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</si>
  <si>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</si>
  <si>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</si>
  <si>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</si>
  <si>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</si>
  <si>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</si>
  <si>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</si>
  <si>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</si>
  <si>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</si>
  <si>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</si>
  <si>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</si>
  <si>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</si>
  <si>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</si>
  <si>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</si>
  <si>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</si>
  <si>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</si>
  <si>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</si>
  <si>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</si>
  <si>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</si>
  <si>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</si>
  <si>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</si>
  <si>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</si>
  <si>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</si>
  <si>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</si>
  <si>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</si>
  <si>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</si>
  <si>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</si>
  <si>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</si>
  <si>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</si>
  <si>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</si>
  <si>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</si>
  <si>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</si>
  <si>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</si>
  <si>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</si>
  <si>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</si>
  <si>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</si>
  <si>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</si>
  <si>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</si>
  <si>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</si>
  <si>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</si>
  <si>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</si>
  <si>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</si>
  <si>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</si>
  <si>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</si>
  <si>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</si>
  <si>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</si>
  <si>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</si>
  <si>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</si>
  <si>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</si>
  <si>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</si>
  <si>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</si>
  <si>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</si>
  <si>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</si>
  <si>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</si>
  <si>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</si>
  <si>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</si>
  <si>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</si>
  <si>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</si>
  <si>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</si>
  <si>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</si>
  <si>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</si>
  <si>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</si>
  <si>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</si>
  <si>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</si>
  <si>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</si>
  <si>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</si>
  <si>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</si>
  <si>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</si>
  <si>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</si>
  <si>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</si>
  <si>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</si>
  <si>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</si>
  <si>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</si>
  <si>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</si>
  <si>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</si>
  <si>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</si>
  <si>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</si>
  <si>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</si>
  <si>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</si>
  <si>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</si>
  <si>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</si>
  <si>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</si>
  <si>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</si>
  <si>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</si>
  <si>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</si>
  <si>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</si>
  <si>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</si>
  <si>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</si>
  <si>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</si>
  <si>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</si>
  <si>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</si>
  <si>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</si>
  <si>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</si>
  <si>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</si>
  <si>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</si>
  <si>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</si>
  <si>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</si>
  <si>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</si>
  <si>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</si>
  <si>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</si>
  <si>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</si>
  <si>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</si>
  <si>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</si>
  <si>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</si>
  <si>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</si>
  <si>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</si>
  <si>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</si>
  <si>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</si>
  <si>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</si>
  <si>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</si>
  <si>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</si>
  <si>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</si>
  <si>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</si>
  <si>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</si>
  <si>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</si>
  <si>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</si>
  <si>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</si>
  <si>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</si>
  <si>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</si>
  <si>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</si>
  <si>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</si>
  <si>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</si>
  <si>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</si>
  <si>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</si>
  <si>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</si>
  <si>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</si>
  <si>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</si>
  <si>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</si>
  <si>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</si>
  <si>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</si>
  <si>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</si>
  <si>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</si>
  <si>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</si>
  <si>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</si>
  <si>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</si>
  <si>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</si>
  <si>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</si>
  <si>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</si>
  <si>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</si>
  <si>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</si>
  <si>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</si>
  <si>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</si>
  <si>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</si>
  <si>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</si>
  <si>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</si>
  <si>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</si>
  <si>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</si>
  <si>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</si>
  <si>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</si>
  <si>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</si>
  <si>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</si>
  <si>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</si>
  <si>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</si>
  <si>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</si>
  <si>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</si>
  <si>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</si>
  <si>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</si>
  <si>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</si>
  <si>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</si>
  <si>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</si>
  <si>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</si>
  <si>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</si>
  <si>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</si>
  <si>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</si>
  <si>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</si>
  <si>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</si>
  <si>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</si>
  <si>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</si>
  <si>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</si>
  <si>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</si>
  <si>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</si>
  <si>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</si>
  <si>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</si>
  <si>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</si>
  <si>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</si>
  <si>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</si>
  <si>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</si>
  <si>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</si>
  <si>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</si>
  <si>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</si>
  <si>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</si>
  <si>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</si>
  <si>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</si>
  <si>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</si>
  <si>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</si>
  <si>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</si>
  <si>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</si>
  <si>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</si>
  <si>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</si>
  <si>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</si>
  <si>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</si>
  <si>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</si>
  <si>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</si>
  <si>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</si>
  <si>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</si>
  <si>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</si>
  <si>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</si>
  <si>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</si>
  <si>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</si>
  <si>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</si>
  <si>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</si>
  <si>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</si>
  <si>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</si>
  <si>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</si>
  <si>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</si>
  <si>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</si>
  <si>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</si>
  <si>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</si>
  <si>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</si>
  <si>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</si>
  <si>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</si>
  <si>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</si>
  <si>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</si>
  <si>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</si>
  <si>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</si>
  <si>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</si>
  <si>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</si>
  <si>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</si>
  <si>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</si>
  <si>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</si>
  <si>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</si>
  <si>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</si>
  <si>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</si>
  <si>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</si>
  <si>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</si>
  <si>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</si>
  <si>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</si>
  <si>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</si>
  <si>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</si>
  <si>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</si>
  <si>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</si>
  <si>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</si>
  <si>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</si>
  <si>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</si>
  <si>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</si>
  <si>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</si>
  <si>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</si>
  <si>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</si>
  <si>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</si>
  <si>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</si>
  <si>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</si>
  <si>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</si>
  <si>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</si>
  <si>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</si>
  <si>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</si>
  <si>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</si>
  <si>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</si>
  <si>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</si>
  <si>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</si>
  <si>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</si>
  <si>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</si>
  <si>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</si>
  <si>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</si>
  <si>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</si>
  <si>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</si>
  <si>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</si>
  <si>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</si>
  <si>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</si>
  <si>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</si>
  <si>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</si>
  <si>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</si>
  <si>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</si>
  <si>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</si>
  <si>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</si>
  <si>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</si>
  <si>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</si>
  <si>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</si>
  <si>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</si>
  <si>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</si>
  <si>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</si>
  <si>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</si>
  <si>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</si>
  <si>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</si>
  <si>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</si>
  <si>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</si>
  <si>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</si>
  <si>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</si>
  <si>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</si>
  <si>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</si>
  <si>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</si>
  <si>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</si>
  <si>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</si>
  <si>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</si>
  <si>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</si>
  <si>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</si>
  <si>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</si>
  <si>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</si>
  <si>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</si>
  <si>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</si>
  <si>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</si>
  <si>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</si>
  <si>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</si>
  <si>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</si>
  <si>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</si>
  <si>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</si>
  <si>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</si>
  <si>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</si>
  <si>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</si>
  <si>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</si>
  <si>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</si>
  <si>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</si>
  <si>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</si>
  <si>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</si>
  <si>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</si>
  <si>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</si>
  <si>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</si>
  <si>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</si>
  <si>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</si>
  <si>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</si>
  <si>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</si>
  <si>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</si>
  <si>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</si>
  <si>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</si>
  <si>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</si>
  <si>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</si>
  <si>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</si>
  <si>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</si>
  <si>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</si>
  <si>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</si>
  <si>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</si>
  <si>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</si>
  <si>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</si>
  <si>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</si>
  <si>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</si>
  <si>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</si>
  <si>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</si>
  <si>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</si>
  <si>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</si>
  <si>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</si>
  <si>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</si>
  <si>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</si>
  <si>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</si>
  <si>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</si>
  <si>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</si>
  <si>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</si>
  <si>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</si>
  <si>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</si>
  <si>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</si>
  <si>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</si>
  <si>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</si>
  <si>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</si>
  <si>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</si>
  <si>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</si>
  <si>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</si>
  <si>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</si>
  <si>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</si>
  <si>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</si>
  <si>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</si>
  <si>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</si>
  <si>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</si>
  <si>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</si>
  <si>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</si>
  <si>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</si>
  <si>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</si>
  <si>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</si>
  <si>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</si>
  <si>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</si>
  <si>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</si>
  <si>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</si>
  <si>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</si>
  <si>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</si>
  <si>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</si>
  <si>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</si>
  <si>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</si>
  <si>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</si>
  <si>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</si>
  <si>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</si>
  <si>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</si>
  <si>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</si>
  <si>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</si>
  <si>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</si>
  <si>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</si>
  <si>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</si>
  <si>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</si>
  <si>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</si>
  <si>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</si>
  <si>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</si>
  <si>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</si>
  <si>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</si>
  <si>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</si>
  <si>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</si>
  <si>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</si>
  <si>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</si>
  <si>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</si>
  <si>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</si>
  <si>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</si>
  <si>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</si>
  <si>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</si>
  <si>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</si>
  <si>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</si>
  <si>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</si>
  <si>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</si>
  <si>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</si>
  <si>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</si>
  <si>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</si>
  <si>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</si>
  <si>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</si>
  <si>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</si>
  <si>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</si>
  <si>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</si>
  <si>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</si>
  <si>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</si>
  <si>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</si>
  <si>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</si>
  <si>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</si>
  <si>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</si>
  <si>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</si>
  <si>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</si>
  <si>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</si>
  <si>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</si>
  <si>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</si>
  <si>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</si>
  <si>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</si>
  <si>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</si>
  <si>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</si>
  <si>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</si>
  <si>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</si>
  <si>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</si>
  <si>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</si>
  <si>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</si>
  <si>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</si>
  <si>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</si>
  <si>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</si>
  <si>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</si>
  <si>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</si>
  <si>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</si>
  <si>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</si>
  <si>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</si>
  <si>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</si>
  <si>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</si>
  <si>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</si>
  <si>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</si>
  <si>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</si>
  <si>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</si>
  <si>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</si>
  <si>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</si>
  <si>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</si>
  <si>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</si>
  <si>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</si>
  <si>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</si>
  <si>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</si>
  <si>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</si>
  <si>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</si>
  <si>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</si>
  <si>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</si>
  <si>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</si>
  <si>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</si>
  <si>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</si>
  <si>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</si>
  <si>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</si>
  <si>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</si>
  <si>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</si>
  <si>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</si>
  <si>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</si>
  <si>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</si>
  <si>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</si>
  <si>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</si>
  <si>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</si>
  <si>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</si>
  <si>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</si>
  <si>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</si>
  <si>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</si>
  <si>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</si>
  <si>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</si>
  <si>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</si>
  <si>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</si>
  <si>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</si>
  <si>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</si>
  <si>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</si>
  <si>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</si>
  <si>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</si>
  <si>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</si>
  <si>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</si>
  <si>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</si>
  <si>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</si>
  <si>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</si>
  <si>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</si>
  <si>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</si>
  <si>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</si>
  <si>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</si>
  <si>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</si>
  <si>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</si>
  <si>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</si>
  <si>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</si>
  <si>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</si>
  <si>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</si>
  <si>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</si>
  <si>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</si>
  <si>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</si>
  <si>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</si>
  <si>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</si>
  <si>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</si>
  <si>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</si>
  <si>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</si>
  <si>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</si>
  <si>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</si>
  <si>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</si>
  <si>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</si>
  <si>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</si>
  <si>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</si>
  <si>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</si>
  <si>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</si>
  <si>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</si>
  <si>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</si>
  <si>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</si>
  <si>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</si>
  <si>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</si>
  <si>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</si>
  <si>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</si>
  <si>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</si>
  <si>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</si>
  <si>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</si>
  <si>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</si>
  <si>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</si>
  <si>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</si>
  <si>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</si>
  <si>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</si>
  <si>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</si>
  <si>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</si>
  <si>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</si>
  <si>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</si>
  <si>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</si>
  <si>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</si>
  <si>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</si>
  <si>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</si>
  <si>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</si>
  <si>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</si>
  <si>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</si>
  <si>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</si>
  <si>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</si>
  <si>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</si>
  <si>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</si>
  <si>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</si>
  <si>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</si>
  <si>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</si>
  <si>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</si>
  <si>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</si>
  <si>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</si>
  <si>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</si>
  <si>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</si>
  <si>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</si>
  <si>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</si>
  <si>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</si>
  <si>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</si>
  <si>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</si>
  <si>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</si>
  <si>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</si>
  <si>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</si>
  <si>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</si>
  <si>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</si>
  <si>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</si>
  <si>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</si>
  <si>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</si>
  <si>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</si>
  <si>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</si>
  <si>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</si>
  <si>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</si>
  <si>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</si>
  <si>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</si>
  <si>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</si>
  <si>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</si>
  <si>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</si>
  <si>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</si>
  <si>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</si>
  <si>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</si>
  <si>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</si>
  <si>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</si>
  <si>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</si>
  <si>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</si>
  <si>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</si>
  <si>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</si>
  <si>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</si>
  <si>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</si>
  <si>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</si>
  <si>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</si>
  <si>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</si>
  <si>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</si>
  <si>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</si>
  <si>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</si>
  <si>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</si>
  <si>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</si>
  <si>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</si>
  <si>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</si>
  <si>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</si>
  <si>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</si>
  <si>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</si>
  <si>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</si>
  <si>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</si>
  <si>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</si>
  <si>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</si>
  <si>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</si>
  <si>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</si>
  <si>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</si>
  <si>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</si>
  <si>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</si>
  <si>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</si>
  <si>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</si>
  <si>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</si>
  <si>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</si>
  <si>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</si>
  <si>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</si>
  <si>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</si>
  <si>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</si>
  <si>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</si>
  <si>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</si>
  <si>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</si>
  <si>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</si>
  <si>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</si>
  <si>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</si>
  <si>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</si>
  <si>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</si>
  <si>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</si>
  <si>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</si>
  <si>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</si>
  <si>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</si>
  <si>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</si>
  <si>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</si>
  <si>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</si>
  <si>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</si>
  <si>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</si>
  <si>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</si>
  <si>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</si>
  <si>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</si>
  <si>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</si>
  <si>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</si>
  <si>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</si>
  <si>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</si>
  <si>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</si>
  <si>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</si>
  <si>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</si>
  <si>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</si>
  <si>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</si>
  <si>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</si>
  <si>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</si>
  <si>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</si>
  <si>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</si>
  <si>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</si>
  <si>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</si>
  <si>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</si>
  <si>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</si>
  <si>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</si>
  <si>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</si>
  <si>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</si>
  <si>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</si>
  <si>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</si>
  <si>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</si>
  <si>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</si>
  <si>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</si>
  <si>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</si>
  <si>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</si>
  <si>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</si>
  <si>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</si>
  <si>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</si>
  <si>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</si>
  <si>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</si>
  <si>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</si>
  <si>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</si>
  <si>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</si>
  <si>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</si>
  <si>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</si>
  <si>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</si>
  <si>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</si>
  <si>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</si>
  <si>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</si>
  <si>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</si>
  <si>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</si>
  <si>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</si>
  <si>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</si>
  <si>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</si>
  <si>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</si>
  <si>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</si>
  <si>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</si>
  <si>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</si>
  <si>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</si>
  <si>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</si>
  <si>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</si>
  <si>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</si>
  <si>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</si>
  <si>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</si>
  <si>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</si>
  <si>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</si>
  <si>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</si>
  <si>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</si>
  <si>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</si>
  <si>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</si>
  <si>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</si>
  <si>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</si>
  <si>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</si>
  <si>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</si>
  <si>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</si>
  <si>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</si>
  <si>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</si>
  <si>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</si>
  <si>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</si>
  <si>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</si>
  <si>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</si>
  <si>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</si>
  <si>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</si>
  <si>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</si>
  <si>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</si>
  <si>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</si>
  <si>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</si>
  <si>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</si>
  <si>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</si>
  <si>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</si>
  <si>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</si>
  <si>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</si>
  <si>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</si>
  <si>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</si>
  <si>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</si>
  <si>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</si>
  <si>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</si>
  <si>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</si>
  <si>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</si>
  <si>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</si>
  <si>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</si>
  <si>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</si>
  <si>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</si>
  <si>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</si>
  <si>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</si>
  <si>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</si>
  <si>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</si>
  <si>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</si>
  <si>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</si>
  <si>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</si>
  <si>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</si>
  <si>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</si>
  <si>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</si>
  <si>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</si>
  <si>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</si>
  <si>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</si>
  <si>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</si>
  <si>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</si>
  <si>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</si>
  <si>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</si>
  <si>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</si>
  <si>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</si>
  <si>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</si>
  <si>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</si>
  <si>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</si>
  <si>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</si>
  <si>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</si>
  <si>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</si>
  <si>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</si>
  <si>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</si>
  <si>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</si>
  <si>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</si>
  <si>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</si>
  <si>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</si>
  <si>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</si>
  <si>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</si>
  <si>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</si>
  <si>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</si>
  <si>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</si>
  <si>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</si>
  <si>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</si>
  <si>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</si>
  <si>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</si>
  <si>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</si>
  <si>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</si>
  <si>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</si>
  <si>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</si>
  <si>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</si>
  <si>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</si>
  <si>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</si>
  <si>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</si>
  <si>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</si>
  <si>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</si>
  <si>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</si>
  <si>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</si>
  <si>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</si>
  <si>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</si>
  <si>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</si>
  <si>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</si>
  <si>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</si>
  <si>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</si>
  <si>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</si>
  <si>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</si>
  <si>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</si>
  <si>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</si>
  <si>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</si>
  <si>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</si>
  <si>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</si>
  <si>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</si>
  <si>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</si>
  <si>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</si>
  <si>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</si>
  <si>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</si>
  <si>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</si>
  <si>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</si>
  <si>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</si>
  <si>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</si>
  <si>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</si>
  <si>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</si>
  <si>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</si>
  <si>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</si>
  <si>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</si>
  <si>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</si>
  <si>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</si>
  <si>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</si>
  <si>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</si>
  <si>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</si>
  <si>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</si>
  <si>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</si>
  <si>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</si>
  <si>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</si>
  <si>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</si>
  <si>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</si>
  <si>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</si>
  <si>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</si>
  <si>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</si>
  <si>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</si>
  <si>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</si>
  <si>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</si>
  <si>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</si>
  <si>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</si>
  <si>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</si>
  <si>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</si>
  <si>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</si>
  <si>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</si>
  <si>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</si>
  <si>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</si>
  <si>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</si>
  <si>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</si>
  <si>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</si>
  <si>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</si>
  <si>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</si>
  <si>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</si>
  <si>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</si>
  <si>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</si>
  <si>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</si>
  <si>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</si>
  <si>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</si>
  <si>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</si>
  <si>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</si>
  <si>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</si>
  <si>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</si>
  <si>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</si>
  <si>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</si>
  <si>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</si>
  <si>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</si>
  <si>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</si>
  <si>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</si>
  <si>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</si>
  <si>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</si>
  <si>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</si>
  <si>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</si>
  <si>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</si>
  <si>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</si>
  <si>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</si>
  <si>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</si>
  <si>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</si>
  <si>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</si>
  <si>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</si>
  <si>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</si>
  <si>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</si>
  <si>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</si>
  <si>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</si>
  <si>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</si>
  <si>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</si>
  <si>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</si>
  <si>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</si>
  <si>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</si>
  <si>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</si>
  <si>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</si>
  <si>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</si>
  <si>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</si>
  <si>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</si>
  <si>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</si>
  <si>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</si>
  <si>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</si>
  <si>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</si>
  <si>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</si>
  <si>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</si>
  <si>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</si>
  <si>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</si>
  <si>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</si>
  <si>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</si>
  <si>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</si>
  <si>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</si>
  <si>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</si>
  <si>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</si>
  <si>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</si>
  <si>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</si>
  <si>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</si>
  <si>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</si>
  <si>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</si>
  <si>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</si>
  <si>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</si>
  <si>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</si>
  <si>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</si>
  <si>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</si>
  <si>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</si>
  <si>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</si>
  <si>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</si>
  <si>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</si>
  <si>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</si>
  <si>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</si>
  <si>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</si>
  <si>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</si>
  <si>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</si>
  <si>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</si>
  <si>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</si>
  <si>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</si>
  <si>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</si>
  <si>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</si>
  <si>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</si>
  <si>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</si>
  <si>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</si>
  <si>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</si>
  <si>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</si>
  <si>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</si>
  <si>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</si>
  <si>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</si>
  <si>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</si>
  <si>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</si>
  <si>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</si>
  <si>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</si>
  <si>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</si>
  <si>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</si>
  <si>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</si>
  <si>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</si>
  <si>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</si>
  <si>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</si>
  <si>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</si>
  <si>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</si>
  <si>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</si>
  <si>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</si>
  <si>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</si>
  <si>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</si>
  <si>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</si>
  <si>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</si>
  <si>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</si>
  <si>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</si>
  <si>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</si>
  <si>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</si>
  <si>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</si>
  <si>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</si>
  <si>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</si>
  <si>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</si>
  <si>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</si>
  <si>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</si>
  <si>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</si>
  <si>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</si>
  <si>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</si>
  <si>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</si>
  <si>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</si>
  <si>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</si>
  <si>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</si>
  <si>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</si>
  <si>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</si>
  <si>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</si>
  <si>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</si>
  <si>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</si>
  <si>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</si>
  <si>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</si>
  <si>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</si>
  <si>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</si>
  <si>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</si>
  <si>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</si>
  <si>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</si>
  <si>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</si>
  <si>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</si>
  <si>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</si>
  <si>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</si>
  <si>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</si>
  <si>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</si>
  <si>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</si>
  <si>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</si>
  <si>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</si>
  <si>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</si>
  <si>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</si>
  <si>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</si>
  <si>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</si>
  <si>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</si>
  <si>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</si>
  <si>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</si>
  <si>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</si>
  <si>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</si>
  <si>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</si>
  <si>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</si>
  <si>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</si>
  <si>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</si>
  <si>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</si>
  <si>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</si>
  <si>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</si>
  <si>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</si>
  <si>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</si>
  <si>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</si>
  <si>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</si>
  <si>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</si>
  <si>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</si>
  <si>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</si>
  <si>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</si>
  <si>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</si>
  <si>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</si>
  <si>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</si>
  <si>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</si>
  <si>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</si>
  <si>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</si>
  <si>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</si>
  <si>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</si>
  <si>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</si>
  <si>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</si>
  <si>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</si>
  <si>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</si>
  <si>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</si>
  <si>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</si>
  <si>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</si>
  <si>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</si>
  <si>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</si>
  <si>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</si>
  <si>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</si>
  <si>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</si>
  <si>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</si>
  <si>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</si>
  <si>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</si>
  <si>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</si>
  <si>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</si>
  <si>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</si>
  <si>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</si>
  <si>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</si>
  <si>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</si>
  <si>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</si>
  <si>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</si>
  <si>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</si>
  <si>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</si>
  <si>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</si>
  <si>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</si>
  <si>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</si>
  <si>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</si>
  <si>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</si>
  <si>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</si>
  <si>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</si>
  <si>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</si>
  <si>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</si>
  <si>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</si>
  <si>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</si>
  <si>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</si>
  <si>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</si>
  <si>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</si>
  <si>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</si>
  <si>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</si>
  <si>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</si>
  <si>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</si>
  <si>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</si>
  <si>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</si>
  <si>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</si>
  <si>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</si>
  <si>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</si>
  <si>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</si>
  <si>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</si>
  <si>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</si>
  <si>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</si>
  <si>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</si>
  <si>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</si>
  <si>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</si>
  <si>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</si>
  <si>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</si>
  <si>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</si>
  <si>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</si>
  <si>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</si>
  <si>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</si>
  <si>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</si>
  <si>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</si>
  <si>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</si>
  <si>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</si>
  <si>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</si>
  <si>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</si>
  <si>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</si>
  <si>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</si>
  <si>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</si>
  <si>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</si>
  <si>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</si>
  <si>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</si>
  <si>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</si>
  <si>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</si>
  <si>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</si>
  <si>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</si>
  <si>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</si>
  <si>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</si>
  <si>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</si>
  <si>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</si>
  <si>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</si>
  <si>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</si>
  <si>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</si>
  <si>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</si>
  <si>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</si>
  <si>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</si>
  <si>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</si>
  <si>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</si>
  <si>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</si>
  <si>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</si>
  <si>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</si>
  <si>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</si>
  <si>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</si>
  <si>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</si>
  <si>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</si>
  <si>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</si>
  <si>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</si>
  <si>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</si>
  <si>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</si>
  <si>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</si>
  <si>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</si>
  <si>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</si>
  <si>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</si>
  <si>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</si>
  <si>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</si>
  <si>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</si>
  <si>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</si>
  <si>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</si>
  <si>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</si>
  <si>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</si>
  <si>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</si>
  <si>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</si>
  <si>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</si>
  <si>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</si>
  <si>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</si>
  <si>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</si>
  <si>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</si>
  <si>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</si>
  <si>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</si>
  <si>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</si>
  <si>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</si>
  <si>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</si>
  <si>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</si>
  <si>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</si>
  <si>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</si>
  <si>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</si>
  <si>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</si>
  <si>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</si>
  <si>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</si>
  <si>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</si>
  <si>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</si>
  <si>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</si>
  <si>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</si>
  <si>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</si>
  <si>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</si>
  <si>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</si>
  <si>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</si>
  <si>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</si>
  <si>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</si>
  <si>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</si>
  <si>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</si>
  <si>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</si>
  <si>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</si>
  <si>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</si>
  <si>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</si>
  <si>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</si>
  <si>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</si>
  <si>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</si>
  <si>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</si>
  <si>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</si>
  <si>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</si>
  <si>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</si>
  <si>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</si>
  <si>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</si>
  <si>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</si>
  <si>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</si>
  <si>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</si>
  <si>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</si>
  <si>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</si>
  <si>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</si>
  <si>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</si>
  <si>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</si>
  <si>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</si>
  <si>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</si>
  <si>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</si>
  <si>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</si>
  <si>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</si>
  <si>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</si>
  <si>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</si>
  <si>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</si>
  <si>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</si>
  <si>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</si>
  <si>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</si>
  <si>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</si>
  <si>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</si>
  <si>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</si>
  <si>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</si>
  <si>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</si>
  <si>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</si>
  <si>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</si>
  <si>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</si>
  <si>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</si>
  <si>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</si>
  <si>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</si>
  <si>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</si>
  <si>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</si>
  <si>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</si>
  <si>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</si>
  <si>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</si>
  <si>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</si>
  <si>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</si>
  <si>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</si>
  <si>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</si>
  <si>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</si>
  <si>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</si>
  <si>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</si>
  <si>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</si>
  <si>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</si>
  <si>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</si>
  <si>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</si>
  <si>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</si>
  <si>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</si>
  <si>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</si>
  <si>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</si>
  <si>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</si>
  <si>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</si>
  <si>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</si>
  <si>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</si>
  <si>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</si>
  <si>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</si>
  <si>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</si>
  <si>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</si>
  <si>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</si>
  <si>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</si>
  <si>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</si>
  <si>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</si>
  <si>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</si>
  <si>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</si>
  <si>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</si>
  <si>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</si>
  <si>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</si>
  <si>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</si>
  <si>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</si>
  <si>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</si>
  <si>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</si>
  <si>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</si>
  <si>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</si>
  <si>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</si>
  <si>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</si>
  <si>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</si>
  <si>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</si>
  <si>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</si>
  <si>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</si>
  <si>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</si>
  <si>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</si>
  <si>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</si>
  <si>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</si>
  <si>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</si>
  <si>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</si>
  <si>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</si>
  <si>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</si>
  <si>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</si>
  <si>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</si>
  <si>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</si>
  <si>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</si>
  <si>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</si>
  <si>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</si>
  <si>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</si>
  <si>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</si>
  <si>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</si>
  <si>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</si>
  <si>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</si>
  <si>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</si>
  <si>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</si>
  <si>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</si>
  <si>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</si>
  <si>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</si>
  <si>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</si>
  <si>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</si>
  <si>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</si>
  <si>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</si>
  <si>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</si>
  <si>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</si>
  <si>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</si>
  <si>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</si>
  <si>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</si>
  <si>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</si>
  <si>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</si>
  <si>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</si>
  <si>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</si>
  <si>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</si>
  <si>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</si>
  <si>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</si>
  <si>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</si>
  <si>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</si>
  <si>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</si>
  <si>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</si>
  <si>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</si>
  <si>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</si>
  <si>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</si>
  <si>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</si>
  <si>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</si>
  <si>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</si>
  <si>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</si>
  <si>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</si>
  <si>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</si>
  <si>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</si>
  <si>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</si>
  <si>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</si>
  <si>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</si>
  <si>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</si>
  <si>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</si>
  <si>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</si>
  <si>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</si>
  <si>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</si>
  <si>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</si>
  <si>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</si>
  <si>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</si>
  <si>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</si>
  <si>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</si>
  <si>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</si>
  <si>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</si>
  <si>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</si>
  <si>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</si>
  <si>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</si>
  <si>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</si>
  <si>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</si>
  <si>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</si>
  <si>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</si>
  <si>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</si>
  <si>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</si>
  <si>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</si>
  <si>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</si>
  <si>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</si>
  <si>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</si>
  <si>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</si>
  <si>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</si>
  <si>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</si>
  <si>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</si>
  <si>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</si>
  <si>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</si>
  <si>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</si>
  <si>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</si>
  <si>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</si>
  <si>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</si>
  <si>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</si>
  <si>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</si>
  <si>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</si>
  <si>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</si>
  <si>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</si>
  <si>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</si>
  <si>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</si>
  <si>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</si>
  <si>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</si>
  <si>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</si>
  <si>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</si>
  <si>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</si>
  <si>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</si>
  <si>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</si>
  <si>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</si>
  <si>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</si>
  <si>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</si>
  <si>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</si>
  <si>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</si>
  <si>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</si>
  <si>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</si>
  <si>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</si>
  <si>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</si>
  <si>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</si>
  <si>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</si>
  <si>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</si>
  <si>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</si>
  <si>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</si>
  <si>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</si>
  <si>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</si>
  <si>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</si>
  <si>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</si>
  <si>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</si>
  <si>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</si>
  <si>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</si>
  <si>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</si>
  <si>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</si>
  <si>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</si>
  <si>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</si>
  <si>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</si>
  <si>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</si>
  <si>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</si>
  <si>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</si>
  <si>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</si>
  <si>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</si>
  <si>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</si>
  <si>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</si>
  <si>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</si>
  <si>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</si>
  <si>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</si>
  <si>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</si>
  <si>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</si>
  <si>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</si>
  <si>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</si>
  <si>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</si>
  <si>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</si>
  <si>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</si>
  <si>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</si>
  <si>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</si>
  <si>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</si>
  <si>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</si>
  <si>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</si>
  <si>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</si>
  <si>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</si>
  <si>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</si>
  <si>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</si>
  <si>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</si>
  <si>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</si>
  <si>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</si>
  <si>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</si>
  <si>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</si>
  <si>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</si>
  <si>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</si>
  <si>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</si>
  <si>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</si>
  <si>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</si>
  <si>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</si>
  <si>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</si>
  <si>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</si>
  <si>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</si>
  <si>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</si>
  <si>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</si>
  <si>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</si>
  <si>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</si>
  <si>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</si>
  <si>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</si>
  <si>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</si>
  <si>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</si>
  <si>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</si>
  <si>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</si>
  <si>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</si>
  <si>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</si>
  <si>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</si>
  <si>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</si>
  <si>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</si>
  <si>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</si>
  <si>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</si>
  <si>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</si>
  <si>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</si>
  <si>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</si>
  <si>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</si>
  <si>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</si>
  <si>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</si>
  <si>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</si>
  <si>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</si>
  <si>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</si>
  <si>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</si>
  <si>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</si>
  <si>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</si>
  <si>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</si>
  <si>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</si>
  <si>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</si>
  <si>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</si>
  <si>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</si>
  <si>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</si>
  <si>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</si>
  <si>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</si>
  <si>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</si>
  <si>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</si>
  <si>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</si>
  <si>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</si>
  <si>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</si>
  <si>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</si>
  <si>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</si>
  <si>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</si>
  <si>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</si>
  <si>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</si>
  <si>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</si>
  <si>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</si>
  <si>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</si>
  <si>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</si>
  <si>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</si>
  <si>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</si>
  <si>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</si>
  <si>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</si>
  <si>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</si>
  <si>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</si>
  <si>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</si>
  <si>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</si>
  <si>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</si>
  <si>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</si>
  <si>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</si>
  <si>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</si>
  <si>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</si>
  <si>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</si>
  <si>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</si>
  <si>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</si>
  <si>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</si>
  <si>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</si>
  <si>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</si>
  <si>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</si>
  <si>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</si>
  <si>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</si>
  <si>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</si>
  <si>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</si>
  <si>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</si>
  <si>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</si>
  <si>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</si>
  <si>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</si>
  <si>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</si>
  <si>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</si>
  <si>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</si>
  <si>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</si>
  <si>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</si>
  <si>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</si>
  <si>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</si>
  <si>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</si>
  <si>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</si>
  <si>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</si>
  <si>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</si>
  <si>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</si>
  <si>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</si>
  <si>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</si>
  <si>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</si>
  <si>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</si>
  <si>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</si>
  <si>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</si>
  <si>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</si>
  <si>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</si>
  <si>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</si>
  <si>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</si>
  <si>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</si>
  <si>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</si>
  <si>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</si>
  <si>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</si>
  <si>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</si>
  <si>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</si>
  <si>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</si>
  <si>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</si>
  <si>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</si>
  <si>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</si>
  <si>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</si>
  <si>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</si>
  <si>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</si>
  <si>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</si>
  <si>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</si>
  <si>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</si>
  <si>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</si>
  <si>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</si>
  <si>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</si>
  <si>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</si>
  <si>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</si>
  <si>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</si>
  <si>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</si>
  <si>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</si>
  <si>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</si>
  <si>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</si>
  <si>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</si>
  <si>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</si>
  <si>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</si>
  <si>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</si>
  <si>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</si>
  <si>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</si>
  <si>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</si>
  <si>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</si>
  <si>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</si>
  <si>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</si>
  <si>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</si>
  <si>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</si>
  <si>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</si>
  <si>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</si>
  <si>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</si>
  <si>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</si>
  <si>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</si>
  <si>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</si>
  <si>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</si>
  <si>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</si>
  <si>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</si>
  <si>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</si>
  <si>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</si>
  <si>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</si>
  <si>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</si>
  <si>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</si>
  <si>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</si>
  <si>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</si>
  <si>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</si>
  <si>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</si>
  <si>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</si>
  <si>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</si>
  <si>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</si>
  <si>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</si>
  <si>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</si>
  <si>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</si>
  <si>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</si>
  <si>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</si>
  <si>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</si>
  <si>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</si>
  <si>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</si>
  <si>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</si>
  <si>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</si>
  <si>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</si>
  <si>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</si>
  <si>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</si>
  <si>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</si>
  <si>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</si>
  <si>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</si>
  <si>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</si>
  <si>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</si>
  <si>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</si>
  <si>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</si>
  <si>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</si>
  <si>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</si>
  <si>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</si>
  <si>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</si>
  <si>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</si>
  <si>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</si>
  <si>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</si>
  <si>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</si>
  <si>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</si>
  <si>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</si>
  <si>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</si>
  <si>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</si>
  <si>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</si>
  <si>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</si>
  <si>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</si>
  <si>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</si>
  <si>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</si>
  <si>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</si>
  <si>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</si>
  <si>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</si>
  <si>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</si>
  <si>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</si>
  <si>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</si>
  <si>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</si>
  <si>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</si>
  <si>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</si>
  <si>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</si>
  <si>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</si>
  <si>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</si>
  <si>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</si>
  <si>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</si>
  <si>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</si>
  <si>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</si>
  <si>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</si>
  <si>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</si>
  <si>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</si>
  <si>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</si>
  <si>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</si>
  <si>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</si>
  <si>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</si>
  <si>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</si>
  <si>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</si>
  <si>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</si>
  <si>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</si>
  <si>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</si>
  <si>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</si>
  <si>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</si>
  <si>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</si>
  <si>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</si>
  <si>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</si>
  <si>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</si>
  <si>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</si>
  <si>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</si>
  <si>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</si>
  <si>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</si>
  <si>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</si>
  <si>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</si>
  <si>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</si>
  <si>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</si>
  <si>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</si>
  <si>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</si>
  <si>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</si>
  <si>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</si>
  <si>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</si>
  <si>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</si>
  <si>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</si>
  <si>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</si>
  <si>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</si>
  <si>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</si>
  <si>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</si>
  <si>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</si>
  <si>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</si>
  <si>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</si>
  <si>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</si>
  <si>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</si>
  <si>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</si>
  <si>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</si>
  <si>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</si>
  <si>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</si>
  <si>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</si>
  <si>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</si>
  <si>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</si>
  <si>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</si>
  <si>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</si>
  <si>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</si>
  <si>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</si>
  <si>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</si>
  <si>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</si>
  <si>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</si>
  <si>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</si>
  <si>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</si>
  <si>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</si>
  <si>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</si>
  <si>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</si>
  <si>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</si>
  <si>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</si>
  <si>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</si>
  <si>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</si>
  <si>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</si>
  <si>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</si>
  <si>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</si>
  <si>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</si>
  <si>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</si>
  <si>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</si>
  <si>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</si>
  <si>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</si>
  <si>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</si>
  <si>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</si>
  <si>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</si>
  <si>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</si>
  <si>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</si>
  <si>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</si>
  <si>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</si>
  <si>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</si>
  <si>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</si>
  <si>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</si>
  <si>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</si>
  <si>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</si>
  <si>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</si>
  <si>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</si>
  <si>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</si>
  <si>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</si>
  <si>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</si>
  <si>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</si>
  <si>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</si>
  <si>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</si>
  <si>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</si>
  <si>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</si>
  <si>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</si>
  <si>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</si>
  <si>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</si>
  <si>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</si>
  <si>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</si>
  <si>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</si>
  <si>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</si>
  <si>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</si>
  <si>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</si>
  <si>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</si>
  <si>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</si>
  <si>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</si>
  <si>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</si>
  <si>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</si>
  <si>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</si>
  <si>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</si>
  <si>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</si>
  <si>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</si>
  <si>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</si>
  <si>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</si>
  <si>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</si>
  <si>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</si>
  <si>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</si>
  <si>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</si>
  <si>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</si>
  <si>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</si>
  <si>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</si>
  <si>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</si>
  <si>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</si>
  <si>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</si>
  <si>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</si>
  <si>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</si>
  <si>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</si>
  <si>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</si>
  <si>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</si>
  <si>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</si>
  <si>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</si>
  <si>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</si>
  <si>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</si>
  <si>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</si>
  <si>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</si>
  <si>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</si>
  <si>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</si>
  <si>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</si>
  <si>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</si>
  <si>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</si>
  <si>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</si>
  <si>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</si>
  <si>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</si>
  <si>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</si>
  <si>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</si>
  <si>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</si>
  <si>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</si>
  <si>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</si>
  <si>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</si>
  <si>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</si>
  <si>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</si>
  <si>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</si>
  <si>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</si>
  <si>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</si>
  <si>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</si>
  <si>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</si>
  <si>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</si>
  <si>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</si>
  <si>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</si>
  <si>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</si>
  <si>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</si>
  <si>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</si>
  <si>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</si>
  <si>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</si>
  <si>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</si>
  <si>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</si>
  <si>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</si>
  <si>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</si>
  <si>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</si>
  <si>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</si>
  <si>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</si>
  <si>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</si>
  <si>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</si>
  <si>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</si>
  <si>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</si>
  <si>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</si>
  <si>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</si>
  <si>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</si>
  <si>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</si>
  <si>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</si>
  <si>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</si>
  <si>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</si>
  <si>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</si>
  <si>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</si>
  <si>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</si>
  <si>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</si>
  <si>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</si>
  <si>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</si>
  <si>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</si>
  <si>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</si>
  <si>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</si>
  <si>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</si>
  <si>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</si>
  <si>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</si>
  <si>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</si>
  <si>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</si>
  <si>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</si>
  <si>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</si>
  <si>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</si>
  <si>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</si>
  <si>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</si>
  <si>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</si>
  <si>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</si>
  <si>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</si>
  <si>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</si>
  <si>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</si>
  <si>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</si>
  <si>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</si>
  <si>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</si>
  <si>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</si>
  <si>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</si>
  <si>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</si>
  <si>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</si>
  <si>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</si>
  <si>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</si>
  <si>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</si>
  <si>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</si>
  <si>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</si>
  <si>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</si>
  <si>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</si>
  <si>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</si>
  <si>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</si>
  <si>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</si>
  <si>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</si>
  <si>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</si>
  <si>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</si>
  <si>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</si>
  <si>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</si>
  <si>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</si>
  <si>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</si>
  <si>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</si>
  <si>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</si>
  <si>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</si>
  <si>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</si>
  <si>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</si>
  <si>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</si>
  <si>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</si>
  <si>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</si>
  <si>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</si>
  <si>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</si>
  <si>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</si>
  <si>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</si>
  <si>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</si>
  <si>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</si>
  <si>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</si>
  <si>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</si>
  <si>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</si>
  <si>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</si>
  <si>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</si>
  <si>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</si>
  <si>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</si>
  <si>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</si>
  <si>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</si>
  <si>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</si>
  <si>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</si>
  <si>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</si>
  <si>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</si>
  <si>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</si>
  <si>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</si>
  <si>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</si>
  <si>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</si>
  <si>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</si>
  <si>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</si>
  <si>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</si>
  <si>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</si>
  <si>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</si>
  <si>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</si>
  <si>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</si>
  <si>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</si>
  <si>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</si>
  <si>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</si>
  <si>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</si>
  <si>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</si>
  <si>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</si>
  <si>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</si>
  <si>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</si>
  <si>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</si>
  <si>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</si>
  <si>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</si>
  <si>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</si>
  <si>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</si>
  <si>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</si>
  <si>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</si>
  <si>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</si>
  <si>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</si>
  <si>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</si>
  <si>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</si>
  <si>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</si>
  <si>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</si>
  <si>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</si>
  <si>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</si>
  <si>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</si>
  <si>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</si>
  <si>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</si>
  <si>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</si>
  <si>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</si>
  <si>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</si>
  <si>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</si>
  <si>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</si>
  <si>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</si>
  <si>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</si>
  <si>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</si>
  <si>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</si>
  <si>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</si>
  <si>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</si>
  <si>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</si>
  <si>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</si>
  <si>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</si>
  <si>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</si>
  <si>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</si>
  <si>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</si>
  <si>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</si>
  <si>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</si>
  <si>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</si>
  <si>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</si>
  <si>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</si>
  <si>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</si>
  <si>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</si>
  <si>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</si>
  <si>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</si>
  <si>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</si>
  <si>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</si>
  <si>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</si>
  <si>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</si>
  <si>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</si>
  <si>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</si>
  <si>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</si>
  <si>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</si>
  <si>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</si>
  <si>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</si>
  <si>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</si>
  <si>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</si>
  <si>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</si>
  <si>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</si>
  <si>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</si>
  <si>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</si>
  <si>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</si>
  <si>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</si>
  <si>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</si>
  <si>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</si>
  <si>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</si>
  <si>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</si>
  <si>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</si>
  <si>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</si>
  <si>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</si>
  <si>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</si>
  <si>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</si>
  <si>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</si>
  <si>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</si>
  <si>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</si>
  <si>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</si>
  <si>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</si>
  <si>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</si>
  <si>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</si>
  <si>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</si>
  <si>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</si>
  <si>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</si>
  <si>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</si>
  <si>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</si>
  <si>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</si>
  <si>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</si>
  <si>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</si>
  <si>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</si>
  <si>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</si>
  <si>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</si>
  <si>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</si>
  <si>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</si>
  <si>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</si>
  <si>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</si>
  <si>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</si>
  <si>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</si>
  <si>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</si>
  <si>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</si>
  <si>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</si>
  <si>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</si>
  <si>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</si>
  <si>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</si>
  <si>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</si>
  <si>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</si>
  <si>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</si>
  <si>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</si>
  <si>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</si>
  <si>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</si>
  <si>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</si>
  <si>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</si>
  <si>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</si>
  <si>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</si>
  <si>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</si>
  <si>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</si>
  <si>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</si>
  <si>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</si>
  <si>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</si>
  <si>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</si>
  <si>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</si>
  <si>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</si>
  <si>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</si>
  <si>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</si>
  <si>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</si>
  <si>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</si>
  <si>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</si>
  <si>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</si>
  <si>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</si>
  <si>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</si>
  <si>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</si>
  <si>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</si>
  <si>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</si>
  <si>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</si>
  <si>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</si>
  <si>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</si>
  <si>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</si>
  <si>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</si>
  <si>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</si>
  <si>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</si>
  <si>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</si>
  <si>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</si>
  <si>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</si>
  <si>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</si>
  <si>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</si>
  <si>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</si>
  <si>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</si>
  <si>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</si>
  <si>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</si>
  <si>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</si>
  <si>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</si>
  <si>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</si>
  <si>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</si>
  <si>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</si>
  <si>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</si>
  <si>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</si>
  <si>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</si>
  <si>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</si>
  <si>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</si>
  <si>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</si>
  <si>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</si>
  <si>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</si>
  <si>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</si>
  <si>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</si>
  <si>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</si>
  <si>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</si>
  <si>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</si>
  <si>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</si>
  <si>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</si>
  <si>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</si>
  <si>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</si>
  <si>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</si>
  <si>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</si>
  <si>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</si>
  <si>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</si>
  <si>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</si>
  <si>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</si>
  <si>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</si>
  <si>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</si>
  <si>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</si>
  <si>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</si>
  <si>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</si>
  <si>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</si>
  <si>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</si>
  <si>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</si>
  <si>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</si>
  <si>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</si>
  <si>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</si>
  <si>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</si>
  <si>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</si>
  <si>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</si>
  <si>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</si>
  <si>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</si>
  <si>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</si>
  <si>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</si>
  <si>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</si>
  <si>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</si>
  <si>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</si>
  <si>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</si>
  <si>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</si>
  <si>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</si>
  <si>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</si>
  <si>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</si>
  <si>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</si>
  <si>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</si>
  <si>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</si>
  <si>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</si>
  <si>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</si>
  <si>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</si>
  <si>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</si>
  <si>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</si>
  <si>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</si>
  <si>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</si>
  <si>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</si>
  <si>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</si>
  <si>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</si>
  <si>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</si>
  <si>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</si>
  <si>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</si>
  <si>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</si>
  <si>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</si>
  <si>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</si>
  <si>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</si>
  <si>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</si>
  <si>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</si>
  <si>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</si>
  <si>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</si>
  <si>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</si>
  <si>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</si>
  <si>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</si>
  <si>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</si>
  <si>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</si>
  <si>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</si>
  <si>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</si>
  <si>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</si>
  <si>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</si>
  <si>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</si>
  <si>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</si>
  <si>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</si>
  <si>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</si>
  <si>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</si>
  <si>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</si>
  <si>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</si>
  <si>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</si>
  <si>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</si>
  <si>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</si>
  <si>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</si>
  <si>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</si>
  <si>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</si>
  <si>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</si>
  <si>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</si>
  <si>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</si>
  <si>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</si>
  <si>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</si>
  <si>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</si>
  <si>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</si>
  <si>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</si>
  <si>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</si>
  <si>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</si>
  <si>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</si>
  <si>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</si>
  <si>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</si>
  <si>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</si>
  <si>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</si>
  <si>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</si>
  <si>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</si>
  <si>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</si>
  <si>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</si>
  <si>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</si>
  <si>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</si>
  <si>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</si>
  <si>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</si>
  <si>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</si>
  <si>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</si>
  <si>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</si>
  <si>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</si>
  <si>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</si>
  <si>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</si>
  <si>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</si>
  <si>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</si>
  <si>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</si>
  <si>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</si>
  <si>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</si>
  <si>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</si>
  <si>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</si>
  <si>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</si>
  <si>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</si>
  <si>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</si>
  <si>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</si>
  <si>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</si>
  <si>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</si>
  <si>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</si>
  <si>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</si>
  <si>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</si>
  <si>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</si>
  <si>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</si>
  <si>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</si>
  <si>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</si>
  <si>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</si>
  <si>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</si>
  <si>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</si>
  <si>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</si>
  <si>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</si>
  <si>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</si>
  <si>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</si>
  <si>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</si>
  <si>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</si>
  <si>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</si>
  <si>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</si>
  <si>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</si>
  <si>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</si>
  <si>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</si>
  <si>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</si>
  <si>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</si>
  <si>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</si>
  <si>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</si>
  <si>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</si>
  <si>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</si>
  <si>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</si>
  <si>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</si>
  <si>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</si>
  <si>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</si>
  <si>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</si>
  <si>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</si>
  <si>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</si>
  <si>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</si>
  <si>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</si>
  <si>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</si>
  <si>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</si>
  <si>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</si>
  <si>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</si>
  <si>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</si>
  <si>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</si>
  <si>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</si>
  <si>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</si>
  <si>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</si>
  <si>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</si>
  <si>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</si>
  <si>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</si>
  <si>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</si>
  <si>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</si>
  <si>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</si>
  <si>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</si>
  <si>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</si>
  <si>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</si>
  <si>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</si>
  <si>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</si>
  <si>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</si>
  <si>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</si>
  <si>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</si>
  <si>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</si>
  <si>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</si>
  <si>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</si>
  <si>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</si>
  <si>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</si>
  <si>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</si>
  <si>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</si>
  <si>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</si>
  <si>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</si>
  <si>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</si>
  <si>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</si>
  <si>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</si>
  <si>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</si>
  <si>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</si>
  <si>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</si>
  <si>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</si>
  <si>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</si>
  <si>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</si>
  <si>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</si>
  <si>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</si>
  <si>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</si>
  <si>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</si>
  <si>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</si>
  <si>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</si>
  <si>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</si>
  <si>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</si>
  <si>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</si>
  <si>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</si>
  <si>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</si>
  <si>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</si>
  <si>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</si>
  <si>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</si>
  <si>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</si>
  <si>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</si>
  <si>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</si>
  <si>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</si>
  <si>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</si>
  <si>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</si>
  <si>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</si>
  <si>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</si>
  <si>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</si>
  <si>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</si>
  <si>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</si>
  <si>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</si>
  <si>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</si>
  <si>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</si>
  <si>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</si>
  <si>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</si>
  <si>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</si>
  <si>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</si>
  <si>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</si>
  <si>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</si>
  <si>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</si>
  <si>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</si>
  <si>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</si>
  <si>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</si>
  <si>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</si>
  <si>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</si>
  <si>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</si>
  <si>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</si>
  <si>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</si>
  <si>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</si>
  <si>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</si>
  <si>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</si>
  <si>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</si>
  <si>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</si>
  <si>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</si>
  <si>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</si>
  <si>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</si>
  <si>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</si>
  <si>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</si>
  <si>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</si>
  <si>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</si>
  <si>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</si>
  <si>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</si>
  <si>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</si>
  <si>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</si>
  <si>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</si>
  <si>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</si>
  <si>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</si>
  <si>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</si>
  <si>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</si>
  <si>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</si>
  <si>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</si>
  <si>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</si>
  <si>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</si>
  <si>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</si>
  <si>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</si>
  <si>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</si>
  <si>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</si>
  <si>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</si>
  <si>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</si>
  <si>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</si>
  <si>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</si>
  <si>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</si>
  <si>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</si>
  <si>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</si>
  <si>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</si>
  <si>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</si>
  <si>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</si>
  <si>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</si>
  <si>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</si>
  <si>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</si>
  <si>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</si>
  <si>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</si>
  <si>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</si>
  <si>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</si>
  <si>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</si>
  <si>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</si>
  <si>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</si>
  <si>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</si>
  <si>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</si>
  <si>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</si>
  <si>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</si>
  <si>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</si>
  <si>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</si>
  <si>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</si>
  <si>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</si>
  <si>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</si>
  <si>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</si>
  <si>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</si>
  <si>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</si>
  <si>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</si>
  <si>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</si>
  <si>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</si>
  <si>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</si>
  <si>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</si>
  <si>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</si>
  <si>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</si>
  <si>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</si>
  <si>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</si>
  <si>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</si>
  <si>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</si>
  <si>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</si>
  <si>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</si>
  <si>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</si>
  <si>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</si>
  <si>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</si>
  <si>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</si>
  <si>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</si>
  <si>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</si>
  <si>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</si>
  <si>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</si>
  <si>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</si>
  <si>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</si>
  <si>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</si>
  <si>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</si>
  <si>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</si>
  <si>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</si>
  <si>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</si>
  <si>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</si>
  <si>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</si>
  <si>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</si>
  <si>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</si>
  <si>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</si>
  <si>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</si>
  <si>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</si>
  <si>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</si>
  <si>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</si>
  <si>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</si>
  <si>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</si>
  <si>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</si>
  <si>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</si>
  <si>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</si>
  <si>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</si>
  <si>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</si>
  <si>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</si>
  <si>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</si>
  <si>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</si>
  <si>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</si>
  <si>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</si>
  <si>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</si>
  <si>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</si>
  <si>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</si>
  <si>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</si>
  <si>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</si>
  <si>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</si>
  <si>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</si>
  <si>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</si>
  <si>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</si>
  <si>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</si>
  <si>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</si>
  <si>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</si>
  <si>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</si>
  <si>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</si>
  <si>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</si>
  <si>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</si>
  <si>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</si>
  <si>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</si>
  <si>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</si>
  <si>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</si>
  <si>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</si>
  <si>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</si>
  <si>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</si>
  <si>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</si>
  <si>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</si>
  <si>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</si>
  <si>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</si>
  <si>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</si>
  <si>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</si>
  <si>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</si>
  <si>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</si>
  <si>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</si>
  <si>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</si>
  <si>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</si>
  <si>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</si>
  <si>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</si>
  <si>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</si>
  <si>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</si>
  <si>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</si>
  <si>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</si>
  <si>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</si>
  <si>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</si>
  <si>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</si>
  <si>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</si>
  <si>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</si>
  <si>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</si>
  <si>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</si>
  <si>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</si>
  <si>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</si>
  <si>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</si>
  <si>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</si>
  <si>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</si>
  <si>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</si>
  <si>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</si>
  <si>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</si>
  <si>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</si>
  <si>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</si>
  <si>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</si>
  <si>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</si>
  <si>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</si>
  <si>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</si>
  <si>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</si>
  <si>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</si>
  <si>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</si>
  <si>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</si>
  <si>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</si>
  <si>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</si>
  <si>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</si>
  <si>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</si>
  <si>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</si>
  <si>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</si>
  <si>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</si>
  <si>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</si>
  <si>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</si>
  <si>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</si>
  <si>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</si>
  <si>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</si>
  <si>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</si>
  <si>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</si>
  <si>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</si>
  <si>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</si>
  <si>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</si>
  <si>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</si>
  <si>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</si>
  <si>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</si>
  <si>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</si>
  <si>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</si>
  <si>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</si>
  <si>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</si>
  <si>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</si>
  <si>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</si>
  <si>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</si>
  <si>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</si>
  <si>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</si>
  <si>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</si>
  <si>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</si>
  <si>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</si>
  <si>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</si>
  <si>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</si>
  <si>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</si>
  <si>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</si>
  <si>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</si>
  <si>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</si>
  <si>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</si>
  <si>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</si>
  <si>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</si>
  <si>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</si>
  <si>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</si>
  <si>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</si>
  <si>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</si>
  <si>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</si>
  <si>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</si>
  <si>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</si>
  <si>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</si>
  <si>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</si>
  <si>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</si>
  <si>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</si>
  <si>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</si>
  <si>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</si>
  <si>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</si>
  <si>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</si>
  <si>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</si>
  <si>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</si>
  <si>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</si>
  <si>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</si>
  <si>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</si>
  <si>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</si>
  <si>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</si>
  <si>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</si>
  <si>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</si>
  <si>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</si>
  <si>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</si>
  <si>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</si>
  <si>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</si>
  <si>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</si>
  <si>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</si>
  <si>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</si>
  <si>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</si>
  <si>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</si>
  <si>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</si>
  <si>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</si>
  <si>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</si>
  <si>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</si>
  <si>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</si>
  <si>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</si>
  <si>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</si>
  <si>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</si>
  <si>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</si>
  <si>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</si>
  <si>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</si>
  <si>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</si>
  <si>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</si>
  <si>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</si>
  <si>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</si>
  <si>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</si>
  <si>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</si>
  <si>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</si>
  <si>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</si>
  <si>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</si>
  <si>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</si>
  <si>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</si>
  <si>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</si>
  <si>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</si>
  <si>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</si>
  <si>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</si>
  <si>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</si>
  <si>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</si>
  <si>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</si>
  <si>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</si>
  <si>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</si>
  <si>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</si>
  <si>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</si>
  <si>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</si>
  <si>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</si>
  <si>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</si>
  <si>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</si>
  <si>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</si>
  <si>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</si>
  <si>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</si>
  <si>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</si>
  <si>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</si>
  <si>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</si>
  <si>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</si>
  <si>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</si>
  <si>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</si>
  <si>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</si>
  <si>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</si>
  <si>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</si>
  <si>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</si>
  <si>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</si>
  <si>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</si>
  <si>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</si>
  <si>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</si>
  <si>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</si>
  <si>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</si>
  <si>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</si>
  <si>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</si>
  <si>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</si>
  <si>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</si>
  <si>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</si>
  <si>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</si>
  <si>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</si>
  <si>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</si>
  <si>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</si>
  <si>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</si>
  <si>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</si>
  <si>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</si>
  <si>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</si>
  <si>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</si>
  <si>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</si>
  <si>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</si>
  <si>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</si>
  <si>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</si>
  <si>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</si>
  <si>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</si>
  <si>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</si>
  <si>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</si>
  <si>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</si>
  <si>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</si>
  <si>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</si>
  <si>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</si>
  <si>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</si>
  <si>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</si>
  <si>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</si>
  <si>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</si>
  <si>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</si>
  <si>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</si>
  <si>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</si>
  <si>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</si>
  <si>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</si>
  <si>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</si>
  <si>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</si>
  <si>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</si>
  <si>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</si>
  <si>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</si>
  <si>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</si>
  <si>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</si>
  <si>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</si>
  <si>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</si>
  <si>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</si>
  <si>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</si>
  <si>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</si>
  <si>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</si>
  <si>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</si>
  <si>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</si>
  <si>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</si>
  <si>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</si>
  <si>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</si>
  <si>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</si>
  <si>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</si>
  <si>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</si>
  <si>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</si>
  <si>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</si>
  <si>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</si>
  <si>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</si>
  <si>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</si>
  <si>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</si>
  <si>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</si>
  <si>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</si>
  <si>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</si>
  <si>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</si>
  <si>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</si>
  <si>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</si>
  <si>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</si>
  <si>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</si>
  <si>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</si>
  <si>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</si>
  <si>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</si>
  <si>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</si>
  <si>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</si>
  <si>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</si>
  <si>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</si>
  <si>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</si>
  <si>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</si>
  <si>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</si>
  <si>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</si>
  <si>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</si>
  <si>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</si>
  <si>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</si>
  <si>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</si>
  <si>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</si>
  <si>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</si>
  <si>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</si>
  <si>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</si>
  <si>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</si>
  <si>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</si>
  <si>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</si>
  <si>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</si>
  <si>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</si>
  <si>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</si>
  <si>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</si>
  <si>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</si>
  <si>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</si>
  <si>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</si>
  <si>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</si>
  <si>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</si>
  <si>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</si>
  <si>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</si>
  <si>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</si>
  <si>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</si>
  <si>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</si>
  <si>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</si>
  <si>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</si>
  <si>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</si>
  <si>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</si>
  <si>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</si>
  <si>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</si>
  <si>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</si>
  <si>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</si>
  <si>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</si>
  <si>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</si>
  <si>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</si>
  <si>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</si>
  <si>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</si>
  <si>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</si>
  <si>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</si>
  <si>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</si>
  <si>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</si>
  <si>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</si>
  <si>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</si>
  <si>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</si>
  <si>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</si>
  <si>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</si>
  <si>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</si>
  <si>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</si>
  <si>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</si>
  <si>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</si>
  <si>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</si>
  <si>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</si>
  <si>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</si>
  <si>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</si>
  <si>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</si>
  <si>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</si>
  <si>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</si>
  <si>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</si>
  <si>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</si>
  <si>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</si>
  <si>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</si>
  <si>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</si>
  <si>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</si>
  <si>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</si>
  <si>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</si>
  <si>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</si>
  <si>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</si>
  <si>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</si>
  <si>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</si>
  <si>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</si>
  <si>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</si>
  <si>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</si>
  <si>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</si>
  <si>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</si>
  <si>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</si>
  <si>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</si>
  <si>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</si>
  <si>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</si>
  <si>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</si>
  <si>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</si>
  <si>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</si>
  <si>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</si>
  <si>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</si>
  <si>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</si>
  <si>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</si>
  <si>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</si>
  <si>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</si>
  <si>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</si>
  <si>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</si>
  <si>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</si>
  <si>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</si>
  <si>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</si>
  <si>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</si>
  <si>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</si>
  <si>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</si>
  <si>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</si>
  <si>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</si>
  <si>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</si>
  <si>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</si>
  <si>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</si>
  <si>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</si>
  <si>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</si>
  <si>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</si>
  <si>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</si>
  <si>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</si>
  <si>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</si>
  <si>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</si>
  <si>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</si>
  <si>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</si>
  <si>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</si>
  <si>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</si>
  <si>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</si>
  <si>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</si>
  <si>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</si>
  <si>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</si>
  <si>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</si>
  <si>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</si>
  <si>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</si>
  <si>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</si>
  <si>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</si>
  <si>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</si>
  <si>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</si>
  <si>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</si>
  <si>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</si>
  <si>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</si>
  <si>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</si>
  <si>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</si>
  <si>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</si>
  <si>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</si>
  <si>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</si>
  <si>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</si>
  <si>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</si>
  <si>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</si>
  <si>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</si>
  <si>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</si>
  <si>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</si>
  <si>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</si>
  <si>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</si>
  <si>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</si>
  <si>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</si>
  <si>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</si>
  <si>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</si>
  <si>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</si>
  <si>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</si>
  <si>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</si>
  <si>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</si>
  <si>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</si>
  <si>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</si>
  <si>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</si>
  <si>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</si>
  <si>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</si>
  <si>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</si>
  <si>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</si>
  <si>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</si>
  <si>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</si>
  <si>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</si>
  <si>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</si>
  <si>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</si>
  <si>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</si>
  <si>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</si>
  <si>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</si>
  <si>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</si>
  <si>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</si>
  <si>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</si>
  <si>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</si>
  <si>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</si>
  <si>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</si>
  <si>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</si>
  <si>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</si>
  <si>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</si>
  <si>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</si>
  <si>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</si>
  <si>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</si>
  <si>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</si>
  <si>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</si>
  <si>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</si>
  <si>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</si>
  <si>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</si>
  <si>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</si>
  <si>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</si>
  <si>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</si>
  <si>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</si>
  <si>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</si>
  <si>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</si>
  <si>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</si>
  <si>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</si>
  <si>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</si>
  <si>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</si>
  <si>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</si>
  <si>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</si>
  <si>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</si>
  <si>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</si>
  <si>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</si>
  <si>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</si>
  <si>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</si>
  <si>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</si>
  <si>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</si>
  <si>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</si>
  <si>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</si>
  <si>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</si>
  <si>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</si>
  <si>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</si>
  <si>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</si>
  <si>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</si>
  <si>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</si>
  <si>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</si>
  <si>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</si>
  <si>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</si>
  <si>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</si>
  <si>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</si>
  <si>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</si>
  <si>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</si>
  <si>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</si>
  <si>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</si>
  <si>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</si>
  <si>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</si>
  <si>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</si>
  <si>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</si>
  <si>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</si>
  <si>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</si>
  <si>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</si>
  <si>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</si>
  <si>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</si>
  <si>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</si>
  <si>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</si>
  <si>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</si>
  <si>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</si>
  <si>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</si>
  <si>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</si>
  <si>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</si>
  <si>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</si>
  <si>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</si>
  <si>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</si>
  <si>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</si>
  <si>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</si>
  <si>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</si>
  <si>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</si>
  <si>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</si>
  <si>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</si>
  <si>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</si>
  <si>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</si>
  <si>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</si>
  <si>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</si>
  <si>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</si>
  <si>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</si>
  <si>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</si>
  <si>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</si>
  <si>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</si>
  <si>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</si>
  <si>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</si>
  <si>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</si>
  <si>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</si>
  <si>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</si>
  <si>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</si>
  <si>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</si>
  <si>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</si>
  <si>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</si>
  <si>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</si>
  <si>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</si>
  <si>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</si>
  <si>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</si>
  <si>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</si>
  <si>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</si>
  <si>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</si>
  <si>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</si>
  <si>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</si>
  <si>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</si>
  <si>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</si>
  <si>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</si>
  <si>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</si>
  <si>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</si>
  <si>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</si>
  <si>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</si>
  <si>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</si>
  <si>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</si>
  <si>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</si>
  <si>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</si>
  <si>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</si>
  <si>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</si>
  <si>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</si>
  <si>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</si>
  <si>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</si>
  <si>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</si>
  <si>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</si>
  <si>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</si>
  <si>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</si>
  <si>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</si>
  <si>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</si>
  <si>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</si>
  <si>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</si>
  <si>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</si>
  <si>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</si>
  <si>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</si>
  <si>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</si>
  <si>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</si>
  <si>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</si>
  <si>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</si>
  <si>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</si>
  <si>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</si>
  <si>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</si>
  <si>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</si>
  <si>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</si>
  <si>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</si>
  <si>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</si>
  <si>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</si>
  <si>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</si>
  <si>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</si>
  <si>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</si>
  <si>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</si>
  <si>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</si>
  <si>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</si>
  <si>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</si>
  <si>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</si>
  <si>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</si>
  <si>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</si>
  <si>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</si>
  <si>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</si>
  <si>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</si>
  <si>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</si>
  <si>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</si>
  <si>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</si>
  <si>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</si>
  <si>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</si>
  <si>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</si>
  <si>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</si>
  <si>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</si>
  <si>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</si>
  <si>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</si>
  <si>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</si>
  <si>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</si>
  <si>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</si>
  <si>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</si>
  <si>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</si>
  <si>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</si>
  <si>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</si>
  <si>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</si>
  <si>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</si>
  <si>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</si>
  <si>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</si>
  <si>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</si>
  <si>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</si>
  <si>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</si>
  <si>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</si>
  <si>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</si>
  <si>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</si>
  <si>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</si>
  <si>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</si>
  <si>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</si>
  <si>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</si>
  <si>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</si>
  <si>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</si>
  <si>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</si>
  <si>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</si>
  <si>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</si>
  <si>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</si>
  <si>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</si>
  <si>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</si>
  <si>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</si>
  <si>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</si>
  <si>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</si>
  <si>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</si>
  <si>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</si>
  <si>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</si>
  <si>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</si>
  <si>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</si>
  <si>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</si>
  <si>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</si>
  <si>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</si>
  <si>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</si>
  <si>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</si>
  <si>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</si>
  <si>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</si>
  <si>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</si>
  <si>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</si>
  <si>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</si>
  <si>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</si>
  <si>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</si>
  <si>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</si>
  <si>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</si>
  <si>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</si>
  <si>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</si>
  <si>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</si>
  <si>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</si>
  <si>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</si>
  <si>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</si>
  <si>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</si>
  <si>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</si>
  <si>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</si>
  <si>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</si>
  <si>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</si>
  <si>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</si>
  <si>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</si>
  <si>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</si>
  <si>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</si>
  <si>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</si>
  <si>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</si>
  <si>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</si>
  <si>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</si>
  <si>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</si>
  <si>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</si>
  <si>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</si>
  <si>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</si>
  <si>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</si>
  <si>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</si>
  <si>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</si>
  <si>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</si>
  <si>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</si>
  <si>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</si>
  <si>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</si>
  <si>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</si>
  <si>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</si>
  <si>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</si>
  <si>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</si>
  <si>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</si>
  <si>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</si>
  <si>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</si>
  <si>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</si>
  <si>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</si>
  <si>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</si>
  <si>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</si>
  <si>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</si>
  <si>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</si>
  <si>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</si>
  <si>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</si>
  <si>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</si>
  <si>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</si>
  <si>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</si>
  <si>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</si>
  <si>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</si>
  <si>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</si>
  <si>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</si>
  <si>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</si>
  <si>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</si>
  <si>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</si>
  <si>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</si>
  <si>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</si>
  <si>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</si>
  <si>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</si>
  <si>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</si>
  <si>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</si>
  <si>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</si>
  <si>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</si>
  <si>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</si>
  <si>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</si>
  <si>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</si>
  <si>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</si>
  <si>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</si>
  <si>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</si>
  <si>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</si>
  <si>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</si>
  <si>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</si>
  <si>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</si>
  <si>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</si>
  <si>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</si>
  <si>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</si>
  <si>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</si>
  <si>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</si>
  <si>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</si>
  <si>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</si>
  <si>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</si>
  <si>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</si>
  <si>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</si>
  <si>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</si>
  <si>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</si>
  <si>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</si>
  <si>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</si>
  <si>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</si>
  <si>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</si>
  <si>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</si>
  <si>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</si>
  <si>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</si>
  <si>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</si>
  <si>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</si>
  <si>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</si>
  <si>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</si>
  <si>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</si>
  <si>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</si>
  <si>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</si>
  <si>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</si>
  <si>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</si>
  <si>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</si>
  <si>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</si>
  <si>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</si>
  <si>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</si>
  <si>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</si>
  <si>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</si>
  <si>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</si>
  <si>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</si>
  <si>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</si>
  <si>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</si>
  <si>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</si>
  <si>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</si>
  <si>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</si>
  <si>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</si>
  <si>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</si>
  <si>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</si>
  <si>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</si>
  <si>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</si>
  <si>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</si>
  <si>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</si>
  <si>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</si>
  <si>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</si>
  <si>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</si>
  <si>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</si>
  <si>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</si>
  <si>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</si>
  <si>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</si>
  <si>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</si>
  <si>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</si>
  <si>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</si>
  <si>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</si>
  <si>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</si>
  <si>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</si>
  <si>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</si>
  <si>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</si>
  <si>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</si>
  <si>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</si>
  <si>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</si>
  <si>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</si>
  <si>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</si>
  <si>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</si>
  <si>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</si>
  <si>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</si>
  <si>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</si>
  <si>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</si>
  <si>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</si>
  <si>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</si>
  <si>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</si>
  <si>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</si>
  <si>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</si>
  <si>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</si>
  <si>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</si>
  <si>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</si>
  <si>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</si>
  <si>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</si>
  <si>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</si>
  <si>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</si>
  <si>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</si>
  <si>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</si>
  <si>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</si>
  <si>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</si>
  <si>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</si>
  <si>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</si>
  <si>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</si>
  <si>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</si>
  <si>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</si>
  <si>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</si>
  <si>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</si>
  <si>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</si>
  <si>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</si>
  <si>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</si>
  <si>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</si>
  <si>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</si>
  <si>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</si>
  <si>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</si>
  <si>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</si>
  <si>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</si>
  <si>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</si>
  <si>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</si>
  <si>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</si>
  <si>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</si>
  <si>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</si>
  <si>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</si>
  <si>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</si>
  <si>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</si>
  <si>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</si>
  <si>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</si>
  <si>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</si>
  <si>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</si>
  <si>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</si>
  <si>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</si>
  <si>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</si>
  <si>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</si>
  <si>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</si>
  <si>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</si>
  <si>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</si>
  <si>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</si>
  <si>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</si>
  <si>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</si>
  <si>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</si>
  <si>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</si>
  <si>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</si>
  <si>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</si>
  <si>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</si>
  <si>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</si>
  <si>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</si>
  <si>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</si>
  <si>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</si>
  <si>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</si>
  <si>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</si>
  <si>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</si>
  <si>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</si>
  <si>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</si>
  <si>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</si>
  <si>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</si>
  <si>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</si>
  <si>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</si>
  <si>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</si>
  <si>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</si>
  <si>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</si>
  <si>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</si>
  <si>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</si>
  <si>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</si>
  <si>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</si>
  <si>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</si>
  <si>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</si>
  <si>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</si>
  <si>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</si>
  <si>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</si>
  <si>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</si>
  <si>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</si>
  <si>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</si>
  <si>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</si>
  <si>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</si>
  <si>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</si>
  <si>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</si>
  <si>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</si>
  <si>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</si>
  <si>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</si>
  <si>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</si>
  <si>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</si>
  <si>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</si>
  <si>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</si>
  <si>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</si>
  <si>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</si>
  <si>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</si>
  <si>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</si>
  <si>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</si>
  <si>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</si>
  <si>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</si>
  <si>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</si>
  <si>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</si>
  <si>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</si>
  <si>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</si>
  <si>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</si>
  <si>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</si>
  <si>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</si>
  <si>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</si>
  <si>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</si>
  <si>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</si>
  <si>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</si>
  <si>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</si>
  <si>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</si>
  <si>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</si>
  <si>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</si>
  <si>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</si>
  <si>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</si>
  <si>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</si>
  <si>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</si>
  <si>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</si>
  <si>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</si>
  <si>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</si>
  <si>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</si>
  <si>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</si>
  <si>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</si>
  <si>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</si>
  <si>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</si>
  <si>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</si>
  <si>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</si>
  <si>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</si>
  <si>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</si>
  <si>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</si>
  <si>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</si>
  <si>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</si>
  <si>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</si>
  <si>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</si>
  <si>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</si>
  <si>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</si>
  <si>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</si>
  <si>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</si>
  <si>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</si>
  <si>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</si>
  <si>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</si>
  <si>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</si>
  <si>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</si>
  <si>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</si>
  <si>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</si>
  <si>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</si>
  <si>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</si>
  <si>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</si>
  <si>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</si>
  <si>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</si>
  <si>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</si>
  <si>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</si>
  <si>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</si>
  <si>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</si>
  <si>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</si>
  <si>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</si>
  <si>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</si>
  <si>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</si>
  <si>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</si>
  <si>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</si>
  <si>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</si>
  <si>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</si>
  <si>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</si>
  <si>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</si>
  <si>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</si>
  <si>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</si>
  <si>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</si>
  <si>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</si>
  <si>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</si>
  <si>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</si>
  <si>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</si>
  <si>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</si>
  <si>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</si>
  <si>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</si>
  <si>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</si>
  <si>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</si>
  <si>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</si>
  <si>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</si>
  <si>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</si>
  <si>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</si>
  <si>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</si>
  <si>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</si>
  <si>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</si>
  <si>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</si>
  <si>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</si>
  <si>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</si>
  <si>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</si>
  <si>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</si>
  <si>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</si>
  <si>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</si>
  <si>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</si>
  <si>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</si>
  <si>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</si>
  <si>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</si>
  <si>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</si>
  <si>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</si>
  <si>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</si>
  <si>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</si>
  <si>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</si>
  <si>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</si>
  <si>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</si>
  <si>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</si>
  <si>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</si>
  <si>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</si>
  <si>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</si>
  <si>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</si>
  <si>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</si>
  <si>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</si>
  <si>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</si>
  <si>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</si>
  <si>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</si>
  <si>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</si>
  <si>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</si>
  <si>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</si>
  <si>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</si>
  <si>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</si>
  <si>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</si>
  <si>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</si>
  <si>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</si>
  <si>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</si>
  <si>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</si>
  <si>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</si>
  <si>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</si>
  <si>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</si>
  <si>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</si>
  <si>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</si>
  <si>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</si>
  <si>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</si>
  <si>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</si>
  <si>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</si>
  <si>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</si>
  <si>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</si>
  <si>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</si>
  <si>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</si>
  <si>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</si>
  <si>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</si>
  <si>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</si>
  <si>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</si>
  <si>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</si>
  <si>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</si>
  <si>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</si>
  <si>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</si>
  <si>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</si>
  <si>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</si>
  <si>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</si>
  <si>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</si>
  <si>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</si>
  <si>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</si>
  <si>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</si>
  <si>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</si>
  <si>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</si>
  <si>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</si>
  <si>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</si>
  <si>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</si>
  <si>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</si>
  <si>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</si>
  <si>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</si>
  <si>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</si>
  <si>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</si>
  <si>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</si>
  <si>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</si>
  <si>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</si>
  <si>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</si>
  <si>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</si>
  <si>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</si>
  <si>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</si>
  <si>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</si>
  <si>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</si>
  <si>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</si>
  <si>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</si>
  <si>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</si>
  <si>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</si>
  <si>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</si>
  <si>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</si>
  <si>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</si>
  <si>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</si>
  <si>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</si>
  <si>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</si>
  <si>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</si>
  <si>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</si>
  <si>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</si>
  <si>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</si>
  <si>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</si>
  <si>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</si>
  <si>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</si>
  <si>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</si>
  <si>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</si>
  <si>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</si>
  <si>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</si>
  <si>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</si>
  <si>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</si>
  <si>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</si>
  <si>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</si>
  <si>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</si>
  <si>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</si>
  <si>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</si>
  <si>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</si>
  <si>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</si>
  <si>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</si>
  <si>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</si>
  <si>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</si>
  <si>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</si>
  <si>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</si>
  <si>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</si>
  <si>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</si>
  <si>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</si>
  <si>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</si>
  <si>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</si>
  <si>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</si>
  <si>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</si>
  <si>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</si>
  <si>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</si>
  <si>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</si>
  <si>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</si>
  <si>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</si>
  <si>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</si>
  <si>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</si>
  <si>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</si>
  <si>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</si>
  <si>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</si>
  <si>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</si>
  <si>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</si>
  <si>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</si>
  <si>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</si>
  <si>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</si>
  <si>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</si>
  <si>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</si>
  <si>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</si>
  <si>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</si>
  <si>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</si>
  <si>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</si>
  <si>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</si>
  <si>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</si>
  <si>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</si>
  <si>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</si>
  <si>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</si>
  <si>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</si>
  <si>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</si>
  <si>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</si>
  <si>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</si>
  <si>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</si>
  <si>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</si>
  <si>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</si>
  <si>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</si>
  <si>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</si>
  <si>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</si>
  <si>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</si>
  <si>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</si>
  <si>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</si>
  <si>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</si>
  <si>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</si>
  <si>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</si>
  <si>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</si>
  <si>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</si>
  <si>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</si>
  <si>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</si>
  <si>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</si>
  <si>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</si>
  <si>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</si>
  <si>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</si>
  <si>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</si>
  <si>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</si>
  <si>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</si>
  <si>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</si>
  <si>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</si>
  <si>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</si>
  <si>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</si>
  <si>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</si>
  <si>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</si>
  <si>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</si>
  <si>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</si>
  <si>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</si>
  <si>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</si>
  <si>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</si>
  <si>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</si>
  <si>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</si>
  <si>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</si>
  <si>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</si>
  <si>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</si>
  <si>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</si>
  <si>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</si>
  <si>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</si>
  <si>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</si>
  <si>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</si>
  <si>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</si>
  <si>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</si>
  <si>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</si>
  <si>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</si>
  <si>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</si>
  <si>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</si>
  <si>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</si>
  <si>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</si>
  <si>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</si>
  <si>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</si>
  <si>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</si>
  <si>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</si>
  <si>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</si>
  <si>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</si>
  <si>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</si>
  <si>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</si>
  <si>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</si>
  <si>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</si>
  <si>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</si>
  <si>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</si>
  <si>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</si>
  <si>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</si>
  <si>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</si>
  <si>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</si>
  <si>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</si>
  <si>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</si>
  <si>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</si>
  <si>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</si>
  <si>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</si>
  <si>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</si>
  <si>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</si>
  <si>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</si>
  <si>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</si>
  <si>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</si>
  <si>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</si>
  <si>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</si>
  <si>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</si>
  <si>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</si>
  <si>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</si>
  <si>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</si>
  <si>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</si>
  <si>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</si>
  <si>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</si>
  <si>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</si>
  <si>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</si>
  <si>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</si>
  <si>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</si>
  <si>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</si>
  <si>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</si>
  <si>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</si>
  <si>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</si>
  <si>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</si>
  <si>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</si>
  <si>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</si>
  <si>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</si>
  <si>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</si>
  <si>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</si>
  <si>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</si>
  <si>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</si>
  <si>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</si>
  <si>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</si>
  <si>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</si>
  <si>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</si>
  <si>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</si>
  <si>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</si>
  <si>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</si>
  <si>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</si>
  <si>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</si>
  <si>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</si>
  <si>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</si>
  <si>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</si>
  <si>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</si>
  <si>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</si>
  <si>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</si>
  <si>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</si>
  <si>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</si>
  <si>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</si>
  <si>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</si>
  <si>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</si>
  <si>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</si>
  <si>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</si>
  <si>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</si>
  <si>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</si>
  <si>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</si>
  <si>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</si>
  <si>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</si>
  <si>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</si>
  <si>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</si>
  <si>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</si>
  <si>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</si>
  <si>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</si>
  <si>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</si>
  <si>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</si>
  <si>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</si>
  <si>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</si>
  <si>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</si>
  <si>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</si>
  <si>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</si>
  <si>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</si>
  <si>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</si>
  <si>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</si>
  <si>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</si>
  <si>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</si>
  <si>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</si>
  <si>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</si>
  <si>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</si>
  <si>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</si>
  <si>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</si>
  <si>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</si>
  <si>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</si>
  <si>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</si>
  <si>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</si>
  <si>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</si>
  <si>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</si>
  <si>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</si>
  <si>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</si>
  <si>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</si>
  <si>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</si>
  <si>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</si>
  <si>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</si>
  <si>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</si>
  <si>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</si>
  <si>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</si>
  <si>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</si>
  <si>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</si>
  <si>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</si>
  <si>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</si>
  <si>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</si>
  <si>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</si>
  <si>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</si>
  <si>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</si>
  <si>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</si>
  <si>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</si>
  <si>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</si>
  <si>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</si>
  <si>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</si>
  <si>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</si>
  <si>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</si>
  <si>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</si>
  <si>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</si>
  <si>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</si>
  <si>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</si>
  <si>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</si>
  <si>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</si>
  <si>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</si>
  <si>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</si>
  <si>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</si>
  <si>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</si>
  <si>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</si>
  <si>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</si>
  <si>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</si>
  <si>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</si>
  <si>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</si>
  <si>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</si>
  <si>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</si>
  <si>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</si>
  <si>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</si>
  <si>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</si>
  <si>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</si>
  <si>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</si>
  <si>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</si>
  <si>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</si>
  <si>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</si>
  <si>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</si>
  <si>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</si>
  <si>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</si>
  <si>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</si>
  <si>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</si>
  <si>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</si>
  <si>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</si>
  <si>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</si>
  <si>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</si>
  <si>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</si>
  <si>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</si>
  <si>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</si>
  <si>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</si>
  <si>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</si>
  <si>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</si>
  <si>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</si>
  <si>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</si>
  <si>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</si>
  <si>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</si>
  <si>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</si>
  <si>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</si>
  <si>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</si>
  <si>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</si>
  <si>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</si>
  <si>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</si>
  <si>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</si>
  <si>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</si>
  <si>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</si>
  <si>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</si>
  <si>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</si>
  <si>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</si>
  <si>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</si>
  <si>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</si>
  <si>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</si>
  <si>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</si>
  <si>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</si>
  <si>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</si>
  <si>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</si>
  <si>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</si>
  <si>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</si>
  <si>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</si>
  <si>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</si>
  <si>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</si>
  <si>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</si>
  <si>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</si>
  <si>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</si>
  <si>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</si>
  <si>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</si>
  <si>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</si>
  <si>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</si>
  <si>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</si>
  <si>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</si>
  <si>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</si>
  <si>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</si>
  <si>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</si>
  <si>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</si>
  <si>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</si>
  <si>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</si>
  <si>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</si>
  <si>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</si>
  <si>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</si>
  <si>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</si>
  <si>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</si>
  <si>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</si>
  <si>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</si>
  <si>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</si>
  <si>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</si>
  <si>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</si>
  <si>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</si>
  <si>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</si>
  <si>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</si>
  <si>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</si>
  <si>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</si>
  <si>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</si>
  <si>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</si>
  <si>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</si>
  <si>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</si>
  <si>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</si>
  <si>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</si>
  <si>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</si>
  <si>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</si>
  <si>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</si>
  <si>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</si>
  <si>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</si>
  <si>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</si>
  <si>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</si>
  <si>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</si>
  <si>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</si>
  <si>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</si>
  <si>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</si>
  <si>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</si>
  <si>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</si>
  <si>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</si>
  <si>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</si>
  <si>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</si>
  <si>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</si>
  <si>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</si>
  <si>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</si>
  <si>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</si>
  <si>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</si>
  <si>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</si>
  <si>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</si>
  <si>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</si>
  <si>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</si>
  <si>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</si>
  <si>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</si>
  <si>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</si>
  <si>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</si>
  <si>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</si>
  <si>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</si>
  <si>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</si>
  <si>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</si>
  <si>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</si>
  <si>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</si>
  <si>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</si>
  <si>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</si>
  <si>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</si>
  <si>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</si>
  <si>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</si>
  <si>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</si>
  <si>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</si>
  <si>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</si>
  <si>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</si>
  <si>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</si>
  <si>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</si>
  <si>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</si>
  <si>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</si>
  <si>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</si>
  <si>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</si>
  <si>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</si>
  <si>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</si>
  <si>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</si>
  <si>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</si>
  <si>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</si>
  <si>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</si>
  <si>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</si>
  <si>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</si>
  <si>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</si>
  <si>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</si>
  <si>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</si>
  <si>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</si>
  <si>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</si>
  <si>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</si>
  <si>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</si>
  <si>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</si>
  <si>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</si>
  <si>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</si>
  <si>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</si>
  <si>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</si>
  <si>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</si>
  <si>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</si>
  <si>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</si>
  <si>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</si>
  <si>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</si>
  <si>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</si>
  <si>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</si>
  <si>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</si>
  <si>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</si>
  <si>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</si>
  <si>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</si>
  <si>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</si>
  <si>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</si>
  <si>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</si>
  <si>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</si>
  <si>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</si>
  <si>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</si>
  <si>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</si>
  <si>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</si>
  <si>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</si>
  <si>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</si>
  <si>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</si>
  <si>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</si>
  <si>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</si>
  <si>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</si>
  <si>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</si>
  <si>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</si>
  <si>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</si>
  <si>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</si>
  <si>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</si>
  <si>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</si>
  <si>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</si>
  <si>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</si>
  <si>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</si>
  <si>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</si>
  <si>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</si>
  <si>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</si>
  <si>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</si>
  <si>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</si>
  <si>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</si>
  <si>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</si>
  <si>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</si>
  <si>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</si>
  <si>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</si>
  <si>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</si>
  <si>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</si>
  <si>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</si>
  <si>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</si>
  <si>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</si>
  <si>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</si>
  <si>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</si>
  <si>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</si>
  <si>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</si>
  <si>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</si>
  <si>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</si>
  <si>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</si>
  <si>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</si>
  <si>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</si>
  <si>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</si>
  <si>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</si>
  <si>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</si>
  <si>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</si>
  <si>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</si>
  <si>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</si>
  <si>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</si>
  <si>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</si>
  <si>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</si>
  <si>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</si>
  <si>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</si>
  <si>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</si>
  <si>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</si>
  <si>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</si>
  <si>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</si>
  <si>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</si>
  <si>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</si>
  <si>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</si>
  <si>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</si>
  <si>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</si>
  <si>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</si>
  <si>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</si>
  <si>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</si>
  <si>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</si>
  <si>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</si>
  <si>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</si>
  <si>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</si>
  <si>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</si>
  <si>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</si>
  <si>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</si>
  <si>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</si>
  <si>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</si>
  <si>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</si>
  <si>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</si>
  <si>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</si>
  <si>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</si>
  <si>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</si>
  <si>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</si>
  <si>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</si>
  <si>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</si>
  <si>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</si>
  <si>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</si>
  <si>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</si>
  <si>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</si>
  <si>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</si>
  <si>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</si>
  <si>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</si>
  <si>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</si>
  <si>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</si>
  <si>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</si>
  <si>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</si>
  <si>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</si>
  <si>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</si>
  <si>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</si>
  <si>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</si>
  <si>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</si>
  <si>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</si>
  <si>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</si>
  <si>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</si>
  <si>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</si>
  <si>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</si>
  <si>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</si>
  <si>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</si>
  <si>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</si>
  <si>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</si>
  <si>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</si>
  <si>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</si>
  <si>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</si>
  <si>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</si>
  <si>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</si>
  <si>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</si>
  <si>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</si>
  <si>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</si>
  <si>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</si>
  <si>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</si>
  <si>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</si>
  <si>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</si>
  <si>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</si>
  <si>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</si>
  <si>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</si>
  <si>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</si>
  <si>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</si>
  <si>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</si>
  <si>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</si>
  <si>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</si>
  <si>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</si>
  <si>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</si>
  <si>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</si>
  <si>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</si>
  <si>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</si>
  <si>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</si>
  <si>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</si>
  <si>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</si>
  <si>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</si>
  <si>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</si>
  <si>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</si>
  <si>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</si>
  <si>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</si>
  <si>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</si>
  <si>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</si>
  <si>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</si>
  <si>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</si>
  <si>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</si>
  <si>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</si>
  <si>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</si>
  <si>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</si>
  <si>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</si>
  <si>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</si>
  <si>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</si>
  <si>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</si>
  <si>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</si>
  <si>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</si>
  <si>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</si>
  <si>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</si>
  <si>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</si>
  <si>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</si>
  <si>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</si>
  <si>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</si>
  <si>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</si>
  <si>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</si>
  <si>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</si>
  <si>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</si>
  <si>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</si>
  <si>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</si>
  <si>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</si>
  <si>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</si>
  <si>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</si>
  <si>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</si>
  <si>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</si>
  <si>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</si>
  <si>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</si>
  <si>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</si>
  <si>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</si>
  <si>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</si>
  <si>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</si>
  <si>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</si>
  <si>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</si>
  <si>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</si>
  <si>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</si>
  <si>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</si>
  <si>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</si>
  <si>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</si>
  <si>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</si>
  <si>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</si>
  <si>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</si>
  <si>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</si>
  <si>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</si>
  <si>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</si>
  <si>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</si>
  <si>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</si>
  <si>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</si>
  <si>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</si>
  <si>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</si>
  <si>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</si>
  <si>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</si>
  <si>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</si>
  <si>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</si>
  <si>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</si>
  <si>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</si>
  <si>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</si>
  <si>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</si>
  <si>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</si>
  <si>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</si>
  <si>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</si>
  <si>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</si>
  <si>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</si>
  <si>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</si>
  <si>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</si>
  <si>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</si>
  <si>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</si>
  <si>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</si>
  <si>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</si>
  <si>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</si>
  <si>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</si>
  <si>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</si>
  <si>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</si>
  <si>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</si>
  <si>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</si>
  <si>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</si>
  <si>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</si>
  <si>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</si>
  <si>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</si>
  <si>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</si>
  <si>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</si>
  <si>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</si>
  <si>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</si>
  <si>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</si>
  <si>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</si>
  <si>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</si>
  <si>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</si>
  <si>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</si>
  <si>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</si>
  <si>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</si>
  <si>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</si>
  <si>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</si>
  <si>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</si>
  <si>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</si>
  <si>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</si>
  <si>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</si>
  <si>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</si>
  <si>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</si>
  <si>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</si>
  <si>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</si>
  <si>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</si>
  <si>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</si>
  <si>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</si>
  <si>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</si>
  <si>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</si>
  <si>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</si>
  <si>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</si>
  <si>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</si>
  <si>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</si>
  <si>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</si>
  <si>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</si>
  <si>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</si>
  <si>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</si>
  <si>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</si>
  <si>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</si>
  <si>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</si>
  <si>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</si>
  <si>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</si>
  <si>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</si>
  <si>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</si>
  <si>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</si>
  <si>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</si>
  <si>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</si>
  <si>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</si>
  <si>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</si>
  <si>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</si>
  <si>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</si>
  <si>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</si>
  <si>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</si>
  <si>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</si>
  <si>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</si>
  <si>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</si>
  <si>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</si>
  <si>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</si>
  <si>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</si>
  <si>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</si>
  <si>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</si>
  <si>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</si>
  <si>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</si>
  <si>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</si>
  <si>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</si>
  <si>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</si>
  <si>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</si>
  <si>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</si>
  <si>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</si>
  <si>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</si>
  <si>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</si>
  <si>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</si>
  <si>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</si>
  <si>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</si>
  <si>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</si>
  <si>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</si>
  <si>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</si>
  <si>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</si>
  <si>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</si>
  <si>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</si>
  <si>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</si>
  <si>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</si>
  <si>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</si>
  <si>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</si>
  <si>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</si>
  <si>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</si>
  <si>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</si>
  <si>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</si>
  <si>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</si>
  <si>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</si>
  <si>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</si>
  <si>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</si>
  <si>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</si>
  <si>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</si>
  <si>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</si>
  <si>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</si>
  <si>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</si>
  <si>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</si>
  <si>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</si>
  <si>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</si>
  <si>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</si>
  <si>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</si>
  <si>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</si>
  <si>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</si>
  <si>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</si>
  <si>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</si>
  <si>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</si>
  <si>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</si>
  <si>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</si>
  <si>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</si>
  <si>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</si>
  <si>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</si>
  <si>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</si>
  <si>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</si>
  <si>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</si>
  <si>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</si>
  <si>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</si>
  <si>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</si>
  <si>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</si>
  <si>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</si>
  <si>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</si>
  <si>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</si>
  <si>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</si>
  <si>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</si>
  <si>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</si>
  <si>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</si>
  <si>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</si>
  <si>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</si>
  <si>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</si>
  <si>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</si>
  <si>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</si>
  <si>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</si>
  <si>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</si>
  <si>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</si>
  <si>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</si>
  <si>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</si>
  <si>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</si>
  <si>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</si>
  <si>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</si>
  <si>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</si>
  <si>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</si>
  <si>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</si>
  <si>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</si>
  <si>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</si>
  <si>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</si>
  <si>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</si>
  <si>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</si>
  <si>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</si>
  <si>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</si>
  <si>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</si>
  <si>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</si>
  <si>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</si>
  <si>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</si>
  <si>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</si>
  <si>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</si>
  <si>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</si>
  <si>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</si>
  <si>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</si>
  <si>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</si>
  <si>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</si>
  <si>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</si>
  <si>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</si>
  <si>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</si>
  <si>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</si>
  <si>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</si>
  <si>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</si>
  <si>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</si>
  <si>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</si>
  <si>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</si>
  <si>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</si>
  <si>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</si>
  <si>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</si>
  <si>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</si>
  <si>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</si>
  <si>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</si>
  <si>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</si>
  <si>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</si>
  <si>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</si>
  <si>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</si>
  <si>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</si>
  <si>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</si>
  <si>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</si>
  <si>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</si>
  <si>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</si>
  <si>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</si>
  <si>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</si>
  <si>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</si>
  <si>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</si>
  <si>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</si>
  <si>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</si>
  <si>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</si>
  <si>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</si>
  <si>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</si>
  <si>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</si>
  <si>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</si>
  <si>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</si>
  <si>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</si>
  <si>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</si>
  <si>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</si>
  <si>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</si>
  <si>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</si>
  <si>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</si>
  <si>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</si>
  <si>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</si>
  <si>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</si>
  <si>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</si>
  <si>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</si>
  <si>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</si>
  <si>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</si>
  <si>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</si>
  <si>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</si>
  <si>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</si>
  <si>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</si>
  <si>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</si>
  <si>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</si>
  <si>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</si>
  <si>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</si>
  <si>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</si>
  <si>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</si>
  <si>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</si>
  <si>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</si>
  <si>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</si>
  <si>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</si>
  <si>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</si>
  <si>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</si>
  <si>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</si>
  <si>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</si>
  <si>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</si>
  <si>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</si>
  <si>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</si>
  <si>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</si>
  <si>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</si>
  <si>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</si>
  <si>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</si>
  <si>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</si>
  <si>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</si>
  <si>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</si>
  <si>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</si>
  <si>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</si>
  <si>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</si>
  <si>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</si>
  <si>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</si>
  <si>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</si>
  <si>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</si>
  <si>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</si>
  <si>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</si>
  <si>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</si>
  <si>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</si>
  <si>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</si>
  <si>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</si>
  <si>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</si>
  <si>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</si>
  <si>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</si>
  <si>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</si>
  <si>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</si>
  <si>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</si>
  <si>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</si>
  <si>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</si>
  <si>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</si>
  <si>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</si>
  <si>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</si>
  <si>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</si>
  <si>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</si>
  <si>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</si>
  <si>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</si>
  <si>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</si>
  <si>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</si>
  <si>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</si>
  <si>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</si>
  <si>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</si>
  <si>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</si>
  <si>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</si>
  <si>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</si>
  <si>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</si>
  <si>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</si>
  <si>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</si>
  <si>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</si>
  <si>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</si>
  <si>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</si>
  <si>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</si>
  <si>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</si>
  <si>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</si>
  <si>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</si>
  <si>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</si>
  <si>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</si>
  <si>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</si>
  <si>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</si>
  <si>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</si>
  <si>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</si>
  <si>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</si>
  <si>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</si>
  <si>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</si>
  <si>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</si>
  <si>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</si>
  <si>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</si>
  <si>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</si>
  <si>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</si>
  <si>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</si>
  <si>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</si>
  <si>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</si>
  <si>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</si>
  <si>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</si>
  <si>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</si>
  <si>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</si>
  <si>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</si>
  <si>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</si>
  <si>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</si>
  <si>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</si>
  <si>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</si>
  <si>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</si>
  <si>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</si>
  <si>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</si>
  <si>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</si>
  <si>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</si>
  <si>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</si>
  <si>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</si>
  <si>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</si>
  <si>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</si>
  <si>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</si>
  <si>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</si>
  <si>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</si>
  <si>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</si>
  <si>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</si>
  <si>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</si>
  <si>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</si>
  <si>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</si>
  <si>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</si>
  <si>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</si>
  <si>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</si>
  <si>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</si>
  <si>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</si>
  <si>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</si>
  <si>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</si>
  <si>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</si>
  <si>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</si>
  <si>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</si>
  <si>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</si>
  <si>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</si>
  <si>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</si>
  <si>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</si>
  <si>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</si>
  <si>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</si>
  <si>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</si>
  <si>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</si>
  <si>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</si>
  <si>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</si>
  <si>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</si>
  <si>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</si>
  <si>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</si>
  <si>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</si>
  <si>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</si>
  <si>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</si>
  <si>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</si>
  <si>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</si>
  <si>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</si>
  <si>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</si>
  <si>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</si>
  <si>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</si>
  <si>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</si>
  <si>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</si>
  <si>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</si>
  <si>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</si>
  <si>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</si>
  <si>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</si>
  <si>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</si>
  <si>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</si>
  <si>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</si>
  <si>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</si>
  <si>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</si>
  <si>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</si>
  <si>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</si>
  <si>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</si>
  <si>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</si>
  <si>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</si>
  <si>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</si>
  <si>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</si>
  <si>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</si>
  <si>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</si>
  <si>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</si>
  <si>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</si>
  <si>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</si>
  <si>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</si>
  <si>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</si>
  <si>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</si>
  <si>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</si>
  <si>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</si>
  <si>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</si>
  <si>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</si>
  <si>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</si>
  <si>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</si>
  <si>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</si>
  <si>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</si>
  <si>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</si>
  <si>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</si>
  <si>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</si>
  <si>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</si>
  <si>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</si>
  <si>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</si>
  <si>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</si>
  <si>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</si>
  <si>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</si>
  <si>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</si>
  <si>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</si>
  <si>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</si>
  <si>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</si>
  <si>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</si>
  <si>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</si>
  <si>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</si>
  <si>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</si>
  <si>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</si>
  <si>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</si>
  <si>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</si>
  <si>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</si>
  <si>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</si>
  <si>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</si>
  <si>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</si>
  <si>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</si>
  <si>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</si>
  <si>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</si>
  <si>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</si>
  <si>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</si>
  <si>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</si>
  <si>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</si>
  <si>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</si>
  <si>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</si>
  <si>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</si>
  <si>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</si>
  <si>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</si>
  <si>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</si>
  <si>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</si>
  <si>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</si>
  <si>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</si>
  <si>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</si>
  <si>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</si>
  <si>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</si>
  <si>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</si>
  <si>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</si>
  <si>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</si>
  <si>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</si>
  <si>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</si>
  <si>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</si>
  <si>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</si>
  <si>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</si>
  <si>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</si>
  <si>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</si>
  <si>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</si>
  <si>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</si>
  <si>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</si>
  <si>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</si>
  <si>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</si>
  <si>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</si>
  <si>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</si>
  <si>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</si>
  <si>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</si>
  <si>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</si>
  <si>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</si>
  <si>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</si>
  <si>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</si>
  <si>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</si>
  <si>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</si>
  <si>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</si>
  <si>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</si>
  <si>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</si>
  <si>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</si>
  <si>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</si>
  <si>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</si>
  <si>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</si>
  <si>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</si>
  <si>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</si>
  <si>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</si>
  <si>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</si>
  <si>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</si>
  <si>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</si>
  <si>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</si>
  <si>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</si>
  <si>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</si>
  <si>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</si>
  <si>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</si>
  <si>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</si>
  <si>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</si>
  <si>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</si>
  <si>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</si>
  <si>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</si>
  <si>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</si>
  <si>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</si>
  <si>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</si>
  <si>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</si>
  <si>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</si>
  <si>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</si>
  <si>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</si>
  <si>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</si>
  <si>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</si>
  <si>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</si>
  <si>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</si>
  <si>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</si>
  <si>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</si>
  <si>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</si>
  <si>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</si>
  <si>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</si>
  <si>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</si>
  <si>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</si>
  <si>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</si>
  <si>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</si>
  <si>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</si>
  <si>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</si>
  <si>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</si>
  <si>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</si>
  <si>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</si>
  <si>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</si>
  <si>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</si>
  <si>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</si>
  <si>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</si>
  <si>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</si>
  <si>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</si>
  <si>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</si>
  <si>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</si>
  <si>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</si>
  <si>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</si>
  <si>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</si>
  <si>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</si>
  <si>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</si>
  <si>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</si>
  <si>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</si>
  <si>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</si>
  <si>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</si>
  <si>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</si>
  <si>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</si>
  <si>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</si>
  <si>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</si>
  <si>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</si>
  <si>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</si>
  <si>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</si>
  <si>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</si>
  <si>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</si>
  <si>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</si>
  <si>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</si>
  <si>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</si>
  <si>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</si>
  <si>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</si>
  <si>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</si>
  <si>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</si>
  <si>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</si>
  <si>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</si>
  <si>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</si>
  <si>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</si>
  <si>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</si>
  <si>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</si>
  <si>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</si>
  <si>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</si>
  <si>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</si>
  <si>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</si>
  <si>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</si>
  <si>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</si>
  <si>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</si>
  <si>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</si>
  <si>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</si>
  <si>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</si>
  <si>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</si>
  <si>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</si>
  <si>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</si>
  <si>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</si>
  <si>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</si>
  <si>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</si>
  <si>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</si>
  <si>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</si>
  <si>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</si>
  <si>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</si>
  <si>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</si>
  <si>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</si>
  <si>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</si>
  <si>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</si>
  <si>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</si>
  <si>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</si>
  <si>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</si>
  <si>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</si>
  <si>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</si>
  <si>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</si>
  <si>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</si>
  <si>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</si>
  <si>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</si>
  <si>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</si>
  <si>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</si>
  <si>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</si>
  <si>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</si>
  <si>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</si>
  <si>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</si>
  <si>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</si>
  <si>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</si>
  <si>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</si>
  <si>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</si>
  <si>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</si>
  <si>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</si>
  <si>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</si>
  <si>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</si>
  <si>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</si>
  <si>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</si>
  <si>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</si>
  <si>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</si>
  <si>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</si>
  <si>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</si>
  <si>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</si>
  <si>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</si>
  <si>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</si>
  <si>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</si>
  <si>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</si>
  <si>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</si>
  <si>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</si>
  <si>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</si>
  <si>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</si>
  <si>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</si>
  <si>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</si>
  <si>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</si>
  <si>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</si>
  <si>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</si>
  <si>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</si>
  <si>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</si>
  <si>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</si>
  <si>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</si>
  <si>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</si>
  <si>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</si>
  <si>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</si>
  <si>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</si>
  <si>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</si>
  <si>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</si>
  <si>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</si>
  <si>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</si>
  <si>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</si>
  <si>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</si>
  <si>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</si>
  <si>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</si>
  <si>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</si>
  <si>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</si>
  <si>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</si>
  <si>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</si>
  <si>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</si>
  <si>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</si>
  <si>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</si>
  <si>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</si>
  <si>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</si>
  <si>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</si>
  <si>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</si>
  <si>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</si>
  <si>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</si>
  <si>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</si>
  <si>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</si>
  <si>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</si>
  <si>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</si>
  <si>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</si>
  <si>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</si>
  <si>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</si>
  <si>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</si>
  <si>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</si>
  <si>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</si>
  <si>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</si>
  <si>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</si>
  <si>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</si>
  <si>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</si>
  <si>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</si>
  <si>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</si>
  <si>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</si>
  <si>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</si>
  <si>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</si>
  <si>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</si>
  <si>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</si>
  <si>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</si>
  <si>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</si>
  <si>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</si>
  <si>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</si>
  <si>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</si>
  <si>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</si>
  <si>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</si>
  <si>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</si>
  <si>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</si>
  <si>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</si>
  <si>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</si>
  <si>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</si>
  <si>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</si>
  <si>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</si>
  <si>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</si>
  <si>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</si>
  <si>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</si>
  <si>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</si>
  <si>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</si>
  <si>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</si>
  <si>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</si>
  <si>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</si>
  <si>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</si>
  <si>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</si>
  <si>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</si>
  <si>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</si>
  <si>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</si>
  <si>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</si>
  <si>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</si>
  <si>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</si>
  <si>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</si>
  <si>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</si>
  <si>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</si>
  <si>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</si>
  <si>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</si>
  <si>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</si>
  <si>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</si>
  <si>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</si>
  <si>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</si>
  <si>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</si>
  <si>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</si>
  <si>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</si>
  <si>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</si>
  <si>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</si>
  <si>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</si>
  <si>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</si>
  <si>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</si>
  <si>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</si>
  <si>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</si>
  <si>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</si>
  <si>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</si>
  <si>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</si>
  <si>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</si>
  <si>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</si>
  <si>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</si>
  <si>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</si>
  <si>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</si>
  <si>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</si>
  <si>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</si>
  <si>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</si>
  <si>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</si>
  <si>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</si>
  <si>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</si>
  <si>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</si>
  <si>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</si>
  <si>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</si>
  <si>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</si>
  <si>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</si>
  <si>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</si>
  <si>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</si>
  <si>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</si>
  <si>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</si>
  <si>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</si>
  <si>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</si>
  <si>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</si>
  <si>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</si>
  <si>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</si>
  <si>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</si>
  <si>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</si>
  <si>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</si>
  <si>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</si>
  <si>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</si>
  <si>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</si>
  <si>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</si>
  <si>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</si>
  <si>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</si>
  <si>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</si>
  <si>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</si>
  <si>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</si>
  <si>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</si>
  <si>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</si>
  <si>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</si>
  <si>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</si>
  <si>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</si>
  <si>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</si>
  <si>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</si>
  <si>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</si>
  <si>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</si>
  <si>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</si>
  <si>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</si>
  <si>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</si>
  <si>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</si>
  <si>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</si>
  <si>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</si>
  <si>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</si>
  <si>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</si>
  <si>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</si>
  <si>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</si>
  <si>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</si>
  <si>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</si>
  <si>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</si>
  <si>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</si>
  <si>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</si>
  <si>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</si>
  <si>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</si>
  <si>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</si>
  <si>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</si>
  <si>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</si>
  <si>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</si>
  <si>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</si>
  <si>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</si>
  <si>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</si>
  <si>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</si>
  <si>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</si>
  <si>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</si>
  <si>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</si>
  <si>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</si>
  <si>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</si>
  <si>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</si>
  <si>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</si>
  <si>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</si>
  <si>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</si>
  <si>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</si>
  <si>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</si>
  <si>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</si>
  <si>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</si>
  <si>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</si>
  <si>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</si>
  <si>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</si>
  <si>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</si>
  <si>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</si>
  <si>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</si>
  <si>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</si>
  <si>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</si>
  <si>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</si>
  <si>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</si>
  <si>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</si>
  <si>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</si>
  <si>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</si>
  <si>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</si>
  <si>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</si>
  <si>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</si>
  <si>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</si>
  <si>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</si>
  <si>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</si>
  <si>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</si>
  <si>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</si>
  <si>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</si>
  <si>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</si>
  <si>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</si>
  <si>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</si>
  <si>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</si>
  <si>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</si>
  <si>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</si>
  <si>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</si>
  <si>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</si>
  <si>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</si>
  <si>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</si>
  <si>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</si>
  <si>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</si>
  <si>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</si>
  <si>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</si>
  <si>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</si>
  <si>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</si>
  <si>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</si>
  <si>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</si>
  <si>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</si>
  <si>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</si>
  <si>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</si>
  <si>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</si>
  <si>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</si>
  <si>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</si>
  <si>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</si>
  <si>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</si>
  <si>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</si>
  <si>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</si>
  <si>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</si>
  <si>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</si>
  <si>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</si>
  <si>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</si>
  <si>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</si>
  <si>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</si>
  <si>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</si>
  <si>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</si>
  <si>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</si>
  <si>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</si>
  <si>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</si>
  <si>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</si>
  <si>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</si>
  <si>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</si>
  <si>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</si>
  <si>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</si>
  <si>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</si>
  <si>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</si>
  <si>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</si>
  <si>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</si>
  <si>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</si>
  <si>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</si>
  <si>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</si>
  <si>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</si>
  <si>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</si>
  <si>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</si>
  <si>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</si>
  <si>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</si>
  <si>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</si>
  <si>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</si>
  <si>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</si>
  <si>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</si>
  <si>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</si>
  <si>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</si>
  <si>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</si>
  <si>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</si>
  <si>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</si>
  <si>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</si>
  <si>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</si>
  <si>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</si>
  <si>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</si>
  <si>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</si>
  <si>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</si>
  <si>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</si>
  <si>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</si>
  <si>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</si>
  <si>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</si>
  <si>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</si>
  <si>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</si>
  <si>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</si>
  <si>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</si>
  <si>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</si>
  <si>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</si>
  <si>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</si>
  <si>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</si>
  <si>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</si>
  <si>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</si>
  <si>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</si>
  <si>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</si>
  <si>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</si>
  <si>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</si>
  <si>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</si>
  <si>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</si>
  <si>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</si>
  <si>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</si>
  <si>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</si>
  <si>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</si>
  <si>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</si>
  <si>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</si>
  <si>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</si>
  <si>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</si>
  <si>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</si>
  <si>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</si>
  <si>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</si>
  <si>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</si>
  <si>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</si>
  <si>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</si>
  <si>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</si>
  <si>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</si>
  <si>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</si>
  <si>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</si>
  <si>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</si>
  <si>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</si>
  <si>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</si>
  <si>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</si>
  <si>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</si>
  <si>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</si>
  <si>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</si>
  <si>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</si>
  <si>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</si>
  <si>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</si>
  <si>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</si>
  <si>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</si>
  <si>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</si>
  <si>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</si>
  <si>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</si>
  <si>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</si>
  <si>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</si>
  <si>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</si>
  <si>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</si>
  <si>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</si>
  <si>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</si>
  <si>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</si>
  <si>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</si>
  <si>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</si>
  <si>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</si>
  <si>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</si>
  <si>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</si>
  <si>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</si>
  <si>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</si>
  <si>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</si>
  <si>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</si>
  <si>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</si>
  <si>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</si>
  <si>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</si>
  <si>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</si>
  <si>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</si>
  <si>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</si>
  <si>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</si>
  <si>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</si>
  <si>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</si>
  <si>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</si>
  <si>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</si>
  <si>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</si>
  <si>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</si>
  <si>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</si>
  <si>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</si>
  <si>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</si>
  <si>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</si>
  <si>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</si>
  <si>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</si>
  <si>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</si>
  <si>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</si>
  <si>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</si>
  <si>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</si>
  <si>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</si>
  <si>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</si>
  <si>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</si>
  <si>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</si>
  <si>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</si>
  <si>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</si>
  <si>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</si>
  <si>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</si>
  <si>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</si>
  <si>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</si>
  <si>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</si>
  <si>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</si>
  <si>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</si>
  <si>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</si>
  <si>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</si>
  <si>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</si>
  <si>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</si>
  <si>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</si>
  <si>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</si>
  <si>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</si>
  <si>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</si>
  <si>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</si>
  <si>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</si>
  <si>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</si>
  <si>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</si>
  <si>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</si>
  <si>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</si>
  <si>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</si>
  <si>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</si>
  <si>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</si>
  <si>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</si>
  <si>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</si>
  <si>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</si>
  <si>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</si>
  <si>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</si>
  <si>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</si>
  <si>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</si>
  <si>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</si>
  <si>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</si>
  <si>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</si>
  <si>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</si>
  <si>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</si>
  <si>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</si>
  <si>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</si>
  <si>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</si>
  <si>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</si>
  <si>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</si>
  <si>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</si>
  <si>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</si>
  <si>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</si>
  <si>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</si>
  <si>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</si>
  <si>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</si>
  <si>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</si>
  <si>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</si>
  <si>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</si>
  <si>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</si>
  <si>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</si>
  <si>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</si>
  <si>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</si>
  <si>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</si>
  <si>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</si>
  <si>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</si>
  <si>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</si>
  <si>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</si>
  <si>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</si>
  <si>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</si>
  <si>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</si>
  <si>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</si>
  <si>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</si>
  <si>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</si>
  <si>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</si>
  <si>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</si>
  <si>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</si>
  <si>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</si>
  <si>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</si>
  <si>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</si>
  <si>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</si>
  <si>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</si>
  <si>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</si>
  <si>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</si>
  <si>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</si>
  <si>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</si>
  <si>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</si>
  <si>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</si>
  <si>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</si>
  <si>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</si>
  <si>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</si>
  <si>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</si>
  <si>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</si>
  <si>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</si>
  <si>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</si>
  <si>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</si>
  <si>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</si>
  <si>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</si>
  <si>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</si>
  <si>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</si>
  <si>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</si>
  <si>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</si>
  <si>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</si>
  <si>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</si>
  <si>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</si>
  <si>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</si>
  <si>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</si>
  <si>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</si>
  <si>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</si>
  <si>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</si>
  <si>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</si>
  <si>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</si>
  <si>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</si>
  <si>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</si>
  <si>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</si>
  <si>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</si>
  <si>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</si>
  <si>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</si>
  <si>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</si>
  <si>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</si>
  <si>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</si>
  <si>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</si>
  <si>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</si>
  <si>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</si>
  <si>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</si>
  <si>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</si>
  <si>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</si>
  <si>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</si>
  <si>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</si>
  <si>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</si>
  <si>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</si>
  <si>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</si>
  <si>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</si>
  <si>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</si>
  <si>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</si>
  <si>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</si>
  <si>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</si>
  <si>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</si>
  <si>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</si>
  <si>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</si>
  <si>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</si>
  <si>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</si>
  <si>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</si>
  <si>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</si>
  <si>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</si>
  <si>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</si>
  <si>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</si>
  <si>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</si>
  <si>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</si>
  <si>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</si>
  <si>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</si>
  <si>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</si>
  <si>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</si>
  <si>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</si>
  <si>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</si>
  <si>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</si>
  <si>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</si>
  <si>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</si>
  <si>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</si>
  <si>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</si>
  <si>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</si>
  <si>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</si>
  <si>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</si>
  <si>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</si>
  <si>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</si>
  <si>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</si>
  <si>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</si>
  <si>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</si>
  <si>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</si>
  <si>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</si>
  <si>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</si>
  <si>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</si>
  <si>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</si>
  <si>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</si>
  <si>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</si>
  <si>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</si>
  <si>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</si>
  <si>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</si>
  <si>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</si>
  <si>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</si>
  <si>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</si>
  <si>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</si>
  <si>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</si>
  <si>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</si>
  <si>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</si>
  <si>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</si>
  <si>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</si>
  <si>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</si>
  <si>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</si>
  <si>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</si>
  <si>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</si>
  <si>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</si>
  <si>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</si>
  <si>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</si>
  <si>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</si>
  <si>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</si>
  <si>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</si>
  <si>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</si>
  <si>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</si>
  <si>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</si>
  <si>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</si>
  <si>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</si>
  <si>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</si>
  <si>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</si>
  <si>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</si>
  <si>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</si>
  <si>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</si>
  <si>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</si>
  <si>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</si>
  <si>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</si>
  <si>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</si>
  <si>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</si>
  <si>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</si>
  <si>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</si>
  <si>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</si>
  <si>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</si>
  <si>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</si>
  <si>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</si>
  <si>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</si>
  <si>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</si>
  <si>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</si>
  <si>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</si>
  <si>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</si>
  <si>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</si>
  <si>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</si>
  <si>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</si>
  <si>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</si>
  <si>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</si>
  <si>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</si>
  <si>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</si>
  <si>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</si>
  <si>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</si>
  <si>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</si>
  <si>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</si>
  <si>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</si>
  <si>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</si>
  <si>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</si>
  <si>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</si>
  <si>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</si>
  <si>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</si>
  <si>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</si>
  <si>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</si>
  <si>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</si>
  <si>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</si>
  <si>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</si>
  <si>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</si>
  <si>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</si>
  <si>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</si>
  <si>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</si>
  <si>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</si>
  <si>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</si>
  <si>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</si>
  <si>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</si>
  <si>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</si>
  <si>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</si>
  <si>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</si>
  <si>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</si>
  <si>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</si>
  <si>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</si>
  <si>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</si>
  <si>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</si>
  <si>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</si>
  <si>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</si>
  <si>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</si>
  <si>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</si>
  <si>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</si>
  <si>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</si>
  <si>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</si>
  <si>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</si>
  <si>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</si>
  <si>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</si>
  <si>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</si>
  <si>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</si>
  <si>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</si>
  <si>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</si>
  <si>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</si>
  <si>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</si>
  <si>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</si>
  <si>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</si>
  <si>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</si>
  <si>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</si>
  <si>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</si>
  <si>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</si>
  <si>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</si>
  <si>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</si>
  <si>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</si>
  <si>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</si>
  <si>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</si>
  <si>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</si>
  <si>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</si>
  <si>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</si>
  <si>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</si>
  <si>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</si>
  <si>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</si>
  <si>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</si>
  <si>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</si>
  <si>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</si>
  <si>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</si>
  <si>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</si>
  <si>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</si>
  <si>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</si>
  <si>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</si>
  <si>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</si>
  <si>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</si>
  <si>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</si>
  <si>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</si>
  <si>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</si>
  <si>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</si>
  <si>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</si>
  <si>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</si>
  <si>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</si>
  <si>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</si>
  <si>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</si>
  <si>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</si>
  <si>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</si>
  <si>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</si>
  <si>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</si>
  <si>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</si>
  <si>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</si>
  <si>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</si>
  <si>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</si>
  <si>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</si>
  <si>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</si>
  <si>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</si>
  <si>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</si>
  <si>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</si>
  <si>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</si>
  <si>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</si>
  <si>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</si>
  <si>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</si>
  <si>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</si>
  <si>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</si>
  <si>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</si>
  <si>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</si>
  <si>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</si>
  <si>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</si>
  <si>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</si>
  <si>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</si>
  <si>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</si>
  <si>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</si>
  <si>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</si>
  <si>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</si>
  <si>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</si>
  <si>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</si>
  <si>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</si>
  <si>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</si>
  <si>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</si>
  <si>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</si>
  <si>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</si>
  <si>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</si>
  <si>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</si>
  <si>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</si>
  <si>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</si>
  <si>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</si>
  <si>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</si>
  <si>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</si>
  <si>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</si>
  <si>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</si>
  <si>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</si>
  <si>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</si>
  <si>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</si>
  <si>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</si>
  <si>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</si>
  <si>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</si>
  <si>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</si>
  <si>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</si>
  <si>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</si>
  <si>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</si>
  <si>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</si>
  <si>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</si>
  <si>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</si>
  <si>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</si>
  <si>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</si>
  <si>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</si>
  <si>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</si>
  <si>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</si>
  <si>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</si>
  <si>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</si>
  <si>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</si>
  <si>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</si>
  <si>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</si>
  <si>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</si>
  <si>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</si>
  <si>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</si>
  <si>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</si>
  <si>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</si>
  <si>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</si>
  <si>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</si>
  <si>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</si>
  <si>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</si>
  <si>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</si>
  <si>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</si>
  <si>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</si>
  <si>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</si>
  <si>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</si>
  <si>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</si>
  <si>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</si>
  <si>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</si>
  <si>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</si>
  <si>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</si>
  <si>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</si>
  <si>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</si>
  <si>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</si>
  <si>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</si>
  <si>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</si>
  <si>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</si>
  <si>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</si>
  <si>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</si>
  <si>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</si>
  <si>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</si>
  <si>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</si>
  <si>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</si>
  <si>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</si>
  <si>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</si>
  <si>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</si>
  <si>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</si>
  <si>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</si>
  <si>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</si>
  <si>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</si>
  <si>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</si>
  <si>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</si>
  <si>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</si>
  <si>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</si>
  <si>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</si>
  <si>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</si>
  <si>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</si>
  <si>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</si>
  <si>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</si>
  <si>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</si>
  <si>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</si>
  <si>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</si>
  <si>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</si>
  <si>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</si>
  <si>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</si>
  <si>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</si>
  <si>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</si>
  <si>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</si>
  <si>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</si>
  <si>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</si>
  <si>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</si>
  <si>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</si>
  <si>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</si>
  <si>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</si>
  <si>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</si>
  <si>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</si>
  <si>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</si>
  <si>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</si>
  <si>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</si>
  <si>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</si>
  <si>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</si>
  <si>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</si>
  <si>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</si>
  <si>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</si>
  <si>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</si>
  <si>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</si>
  <si>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</si>
  <si>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</si>
  <si>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</si>
  <si>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</si>
  <si>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</si>
  <si>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</si>
  <si>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</si>
  <si>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</si>
  <si>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</si>
  <si>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</si>
  <si>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</si>
  <si>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</si>
  <si>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</si>
  <si>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</si>
  <si>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</si>
  <si>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</si>
  <si>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</si>
  <si>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</si>
  <si>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</si>
  <si>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</si>
  <si>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</si>
  <si>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</si>
  <si>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</si>
  <si>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</si>
  <si>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</si>
  <si>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</si>
  <si>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</si>
  <si>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</si>
  <si>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</si>
  <si>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</si>
  <si>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</si>
  <si>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</si>
  <si>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</si>
  <si>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</si>
  <si>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</si>
  <si>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</si>
  <si>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</si>
  <si>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</si>
  <si>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</si>
  <si>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</si>
  <si>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</si>
  <si>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</si>
  <si>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</si>
  <si>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</si>
  <si>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</si>
  <si>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</si>
  <si>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</si>
  <si>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</si>
  <si>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</si>
  <si>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</si>
  <si>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</si>
  <si>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</si>
  <si>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</si>
  <si>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</si>
  <si>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</si>
  <si>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</si>
  <si>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</si>
  <si>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</si>
  <si>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</si>
  <si>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</si>
  <si>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</si>
  <si>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</si>
  <si>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</si>
  <si>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</si>
  <si>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</si>
  <si>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</si>
  <si>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</si>
  <si>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</si>
  <si>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</si>
  <si>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</si>
  <si>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</si>
  <si>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</si>
  <si>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</si>
  <si>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</si>
  <si>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</si>
  <si>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</si>
  <si>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</si>
  <si>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</si>
  <si>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</si>
  <si>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</si>
  <si>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</si>
  <si>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</si>
  <si>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</si>
  <si>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</si>
  <si>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</si>
  <si>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</si>
  <si>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</si>
  <si>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</si>
  <si>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</si>
  <si>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</si>
  <si>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</si>
  <si>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</si>
  <si>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</si>
  <si>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</si>
  <si>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</si>
  <si>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</si>
  <si>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</si>
  <si>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</si>
  <si>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</si>
  <si>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</si>
  <si>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</si>
  <si>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</si>
  <si>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</si>
  <si>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</si>
  <si>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</si>
  <si>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</si>
  <si>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</si>
  <si>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</si>
  <si>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</si>
  <si>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</si>
  <si>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</si>
  <si>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</si>
  <si>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</si>
  <si>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</si>
  <si>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</si>
  <si>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</si>
  <si>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</si>
  <si>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</si>
  <si>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</si>
  <si>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</si>
  <si>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</si>
  <si>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</si>
  <si>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</si>
  <si>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</si>
  <si>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</si>
  <si>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</si>
  <si>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</si>
  <si>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</si>
  <si>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</si>
  <si>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</si>
  <si>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</si>
  <si>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</si>
  <si>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</si>
  <si>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</si>
  <si>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</si>
  <si>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</si>
  <si>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</si>
  <si>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</si>
  <si>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</si>
  <si>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</si>
  <si>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</si>
  <si>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</si>
  <si>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</si>
  <si>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</si>
  <si>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</si>
  <si>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</si>
  <si>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</si>
  <si>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</si>
  <si>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 xml:space="preserve">na </t>
  </si>
  <si>
    <t xml:space="preserve">site flapping , team on way need 90 min </t>
  </si>
  <si>
    <t>PCM-20251006-00002274</t>
  </si>
  <si>
    <t xml:space="preserve">team on way need 150 min </t>
  </si>
  <si>
    <t>PCM-20251006-00002286</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</si>
  <si>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</si>
  <si>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</si>
  <si>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</si>
  <si>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</si>
  <si>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</si>
  <si>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</si>
  <si>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</si>
  <si>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</si>
  <si>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</si>
  <si>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</si>
  <si>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</si>
  <si>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</si>
  <si>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</si>
  <si>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</si>
  <si>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</si>
  <si>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</si>
  <si>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</si>
  <si>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</si>
  <si>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</si>
  <si>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</si>
  <si>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</si>
  <si>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</si>
  <si>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</si>
  <si>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</si>
  <si>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</si>
  <si>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</si>
  <si>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</si>
  <si>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</si>
  <si>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</si>
  <si>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</si>
  <si>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</si>
  <si>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</si>
  <si>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</si>
  <si>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</si>
  <si>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</si>
  <si>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</si>
  <si>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</si>
  <si>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</si>
  <si>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</si>
  <si>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</si>
  <si>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</si>
  <si>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</si>
  <si>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</si>
  <si>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</si>
  <si>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</si>
  <si>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</si>
  <si>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</si>
  <si>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</si>
  <si>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</si>
  <si>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</si>
  <si>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</si>
  <si>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</si>
  <si>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</si>
  <si>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</si>
  <si>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</si>
  <si>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</si>
  <si>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</si>
  <si>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</si>
  <si>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</si>
  <si>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</si>
  <si>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</si>
  <si>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</si>
  <si>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</si>
  <si>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</si>
  <si>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</si>
  <si>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</si>
  <si>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</si>
  <si>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</si>
  <si>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</si>
  <si>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</si>
  <si>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</si>
  <si>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</si>
  <si>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</si>
  <si>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</si>
  <si>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</si>
  <si>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</si>
  <si>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</si>
  <si>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</si>
  <si>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</si>
  <si>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</si>
  <si>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</si>
  <si>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</si>
  <si>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</si>
  <si>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</si>
  <si>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</si>
  <si>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</si>
  <si>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</si>
  <si>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</si>
  <si>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</si>
  <si>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PCM-20251006-00002184</t>
  </si>
  <si>
    <t>4G &amp;5G Sectors down  due to load issue at site , EM team at site TS</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</si>
  <si>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</si>
  <si>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</si>
  <si>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</si>
  <si>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</si>
  <si>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</si>
  <si>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</si>
  <si>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PCM-20251006-00002175 </t>
  </si>
  <si>
    <t>Sceco power cut and team faced access road issue as excavation work at area and road blocked no way to install pg</t>
  </si>
  <si>
    <t>NO PCM</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</si>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</sst>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1">
    <sortCondition ref="H1:H1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0" totalsRowShown="0" headerRowDxfId="157" dataDxfId="156" headerRowBorderDxfId="154" tableBorderDxfId="155" totalsRowBorderDxfId="153">
  <autoFilter ref="A1:CJ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1" totalsRowShown="0" headerRowDxfId="48" dataDxfId="47" headerRowBorderDxfId="45" tableBorderDxfId="46" totalsRowBorderDxfId="44">
  <autoFilter ref="A1:L4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7"/>
  <sheetViews>
    <sheetView workbookViewId="0">
      <selection activeCell="D6" sqref="D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274.04040625000198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16707</v>
      </c>
      <c r="E3" s="65"/>
      <c r="F3" s="66" t="s">
        <v>38967</v>
      </c>
      <c r="G3" s="67" t="str">
        <f ca="1">IFERROR(NOW()-F3,"")</f>
        <v/>
      </c>
      <c r="H3" s="66">
        <v>45936.954247685186</v>
      </c>
      <c r="I3" s="73" t="str">
        <f>IFERROR(VLOOKUP(D3,DB!A:F,6,0),"")</f>
        <v>SCECO</v>
      </c>
      <c r="J3" s="73" t="str">
        <f>IFERROR(VLOOKUP(D3,DB!A:G,7,0),"")</f>
        <v>Vandalized</v>
      </c>
      <c r="K3" s="69" t="s">
        <v>38968</v>
      </c>
      <c r="L3" s="70" t="str">
        <f>IFERROR(VLOOKUP(D3,DB!A:I,9,0),"")</f>
        <v>Latis</v>
      </c>
    </row>
    <row r="4" spans="1:12" ht="15" customHeight="1">
      <c r="A4" s="63" t="s">
        <v>38969</v>
      </c>
      <c r="B4" s="73" t="str">
        <f>IFERROR(VLOOKUP(D4,DB!A:K,11,0),"")</f>
        <v>R1</v>
      </c>
      <c r="C4" s="64">
        <v>1</v>
      </c>
      <c r="D4" s="64" t="s">
        <v>17991</v>
      </c>
      <c r="E4" s="65" t="s">
        <v>38964</v>
      </c>
      <c r="F4" s="66">
        <v>45936.968692129631</v>
      </c>
      <c r="G4" s="67">
        <f ca="1">IFERROR(NOW()-F4,"")</f>
        <v>2.0140046297456138E-2</v>
      </c>
      <c r="H4" s="66">
        <v>45936.963761574072</v>
      </c>
      <c r="I4" s="73" t="str">
        <f>IFERROR(VLOOKUP(D4,DB!A:F,6,0),"")</f>
        <v>SCECO</v>
      </c>
      <c r="J4" s="73" t="str">
        <f>IFERROR(VLOOKUP(D4,DB!A:G,7,0),"")</f>
        <v>Weak</v>
      </c>
      <c r="K4" s="69" t="s">
        <v>38970</v>
      </c>
      <c r="L4" s="70" t="str">
        <f>IFERROR(VLOOKUP(D4,DB!A:I,9,0),"")</f>
        <v>Latis</v>
      </c>
    </row>
    <row r="5" spans="1:12" ht="15" customHeight="1">
      <c r="A5" s="63" t="s">
        <v>38971</v>
      </c>
      <c r="B5" s="73" t="str">
        <f>IFERROR(VLOOKUP(D5,DB!A:K,11,0),"")</f>
        <v>R1</v>
      </c>
      <c r="C5" s="64">
        <v>2</v>
      </c>
      <c r="D5" s="64" t="s">
        <v>19186</v>
      </c>
      <c r="E5" s="65" t="s">
        <v>38964</v>
      </c>
      <c r="F5" s="66">
        <v>45936.975289351853</v>
      </c>
      <c r="G5" s="67">
        <f ca="1">IFERROR(NOW()-F5,"")</f>
        <v>1.3542824075557292E-2</v>
      </c>
      <c r="H5" s="66">
        <v>45936.963738425926</v>
      </c>
      <c r="I5" s="73" t="str">
        <f>IFERROR(VLOOKUP(D5,DB!A:F,6,0),"")</f>
        <v>Power Cube</v>
      </c>
      <c r="J5" s="73" t="str">
        <f>IFERROR(VLOOKUP(D5,DB!A:G,7,0),"")</f>
        <v>No BB Design+Weak</v>
      </c>
      <c r="K5" s="69" t="s">
        <v>38972</v>
      </c>
      <c r="L5" s="70" t="str">
        <f>IFERROR(VLOOKUP(D5,DB!A:I,9,0),"")</f>
        <v>Latis</v>
      </c>
    </row>
    <row r="6" spans="1:12" ht="15" customHeight="1">
      <c r="A6" s="63"/>
      <c r="B6" s="73" t="str">
        <f>IFERROR(VLOOKUP(D6,DB!A:K,11,0),"")</f>
        <v/>
      </c>
      <c r="C6" s="64"/>
      <c r="D6" s="64"/>
      <c r="E6" s="65"/>
      <c r="F6" s="66"/>
      <c r="G6" s="67">
        <f ca="1">IFERROR(NOW()-F6,"")</f>
        <v>45936.988832175928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45936.988832175928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45936.988832175928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45936.988832175928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45936.988832175928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45936.988832175928</v>
      </c>
      <c r="H11" s="68"/>
      <c r="I11" s="73" t="str">
        <f>IFERROR(VLOOKUP(D11,DB!A:F,6,0),"")</f>
        <v/>
      </c>
      <c r="J11" s="73" t="str">
        <f>IFERROR(VLOOKUP(D11,DB!A:G,7,0),"")</f>
        <v/>
      </c>
      <c r="K11" s="69"/>
      <c r="L11" s="70" t="str">
        <f>IFERROR(VLOOKUP(D11,DB!A:I,9,0),"")</f>
        <v/>
      </c>
    </row>
    <row r="12" spans="1:12" ht="15" customHeight="1">
      <c r="A12" s="156"/>
      <c r="B12" s="157" t="str">
        <f>IFERROR(VLOOKUP(D12,DB!A:K,11,0),"")</f>
        <v/>
      </c>
      <c r="C12" s="157"/>
      <c r="D12" s="157"/>
      <c r="E12" s="158"/>
      <c r="F12" s="159"/>
      <c r="G12" s="160">
        <f ca="1">IFERROR(NOW()-F12,"")</f>
        <v>45936.988832175928</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45936.988832175928</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45936.988832175928</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45936.988832175928</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45936.988832175928</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45936.988832175928</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45936.988832175928</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45936.988832175928</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45936.988832175928</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45936.988832175928</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45936.988832175928</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45936.988832175928</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45936.988832175928</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45936.988832175928</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45936.988832175928</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45936.988832175928</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45936.988832175928</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45936.988832175928</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45936.988832175928</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45936.988832175928</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45936.988832175928</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45936.988832175928</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45936.988832175928</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45936.988832175928</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45936.988832175928</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45936.988832175928</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45936.988832175928</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45936.988832175928</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45936.988832175928</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45936.988832175928</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45936.988832175928</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45936.988832175928</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45936.988832175928</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45936.988832175928</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45936.988832175928</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45936.988832175928</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45936.988832175928</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45936.988832175928</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45936.988832175928</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45936.988832175928</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45936.988832175928</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45936.988832175928</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45936.988832175928</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45936.988832175928</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45936.988832175928</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45936.988832175928</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45936.988832175928</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45936.988832175928</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45936.988832175928</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45936.988832175928</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45936.988832175928</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45936.988832175928</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45936.988832175928</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45936.988832175928</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45936.988832175928</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45936.988832175928</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45936.988832175928</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45936.988832175928</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45936.988832175928</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45936.988832175928</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45936.988832175928</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45936.988832175928</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45936.988832175928</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45936.988832175928</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45936.988832175928</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45936.988832175928</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45936.988832175928</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45936.988832175928</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45936.988832175928</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45936.988832175928</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45936.988832175928</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45936.988832175928</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45936.988832175928</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45936.988832175928</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45936.988832175928</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45936.988832175928</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45936.988832175928</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45936.988832175928</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45936.988832175928</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45936.988832175928</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45936.988832175928</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45936.988832175928</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45936.988832175928</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45936.988832175928</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45936.988832175928</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45936.988832175928</v>
      </c>
      <c r="H97" s="159"/>
      <c r="I97" s="157" t="str">
        <f>IFERROR(VLOOKUP(D97,DB!A:F,6,0),"")</f>
        <v/>
      </c>
      <c r="J97" s="73" t="str">
        <f>IFERROR(VLOOKUP(D97,DB!A:G,7,0),"")</f>
        <v/>
      </c>
      <c r="K97" s="161"/>
      <c r="L97" s="162" t="str">
        <f>IFERROR(VLOOKUP(D97,DB!A:I,9,0),"")</f>
        <v/>
      </c>
    </row>
  </sheetData>
  <customSheetViews>
    <customSheetView guid="{F6042A99-DD27-4453-835D-0834D95730CC}" filter="1" showAutoFilter="1">
      <pageMargins left="0" right="0" top="0" bottom="0" header="0" footer="0"/>
      <autoFilter ref="B1:M1" xr:uid="{8350AA5A-BAF7-4393-910C-EF5F01751B87}"/>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0"/>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38973</v>
      </c>
      <c r="N1" s="103" t="s">
        <v>38974</v>
      </c>
      <c r="O1" s="103" t="s">
        <v>38975</v>
      </c>
      <c r="P1" s="103" t="s">
        <v>38976</v>
      </c>
      <c r="Q1" s="103" t="s">
        <v>38977</v>
      </c>
      <c r="R1" s="103" t="s">
        <v>38978</v>
      </c>
      <c r="S1" s="103" t="s">
        <v>38979</v>
      </c>
      <c r="T1" s="103" t="s">
        <v>38980</v>
      </c>
      <c r="U1" s="103" t="s">
        <v>38981</v>
      </c>
      <c r="V1" s="103" t="s">
        <v>38982</v>
      </c>
      <c r="W1" s="103" t="s">
        <v>38983</v>
      </c>
      <c r="X1" s="103" t="s">
        <v>38984</v>
      </c>
      <c r="Y1" s="103" t="s">
        <v>38985</v>
      </c>
      <c r="Z1" s="103" t="s">
        <v>38986</v>
      </c>
      <c r="AA1" s="103" t="s">
        <v>38987</v>
      </c>
      <c r="AB1" s="103" t="s">
        <v>38988</v>
      </c>
      <c r="AC1" s="103" t="s">
        <v>38989</v>
      </c>
      <c r="AD1" s="103" t="s">
        <v>38990</v>
      </c>
      <c r="AE1" s="103" t="s">
        <v>38991</v>
      </c>
      <c r="AF1" s="103" t="s">
        <v>38992</v>
      </c>
      <c r="AG1" s="103" t="s">
        <v>38993</v>
      </c>
      <c r="AH1" s="103" t="s">
        <v>38994</v>
      </c>
      <c r="AI1" s="103" t="s">
        <v>38995</v>
      </c>
      <c r="AJ1" s="103" t="s">
        <v>38996</v>
      </c>
      <c r="AK1" s="103" t="s">
        <v>38997</v>
      </c>
      <c r="AL1" s="103" t="s">
        <v>38998</v>
      </c>
      <c r="AM1" s="103" t="s">
        <v>38999</v>
      </c>
      <c r="AN1" s="103" t="s">
        <v>39000</v>
      </c>
      <c r="AO1" s="103" t="s">
        <v>39001</v>
      </c>
      <c r="AP1" s="103" t="s">
        <v>39002</v>
      </c>
      <c r="AQ1" s="103" t="s">
        <v>39003</v>
      </c>
      <c r="AR1" s="103" t="s">
        <v>39004</v>
      </c>
      <c r="AS1" s="103" t="s">
        <v>39005</v>
      </c>
      <c r="AT1" s="103" t="s">
        <v>39006</v>
      </c>
      <c r="AU1" s="103" t="s">
        <v>39007</v>
      </c>
      <c r="AV1" s="103" t="s">
        <v>39008</v>
      </c>
      <c r="AW1" s="103" t="s">
        <v>39009</v>
      </c>
      <c r="AX1" s="103" t="s">
        <v>39010</v>
      </c>
      <c r="AY1" s="103" t="s">
        <v>39011</v>
      </c>
      <c r="AZ1" s="103" t="s">
        <v>39012</v>
      </c>
      <c r="BA1" s="103" t="s">
        <v>39013</v>
      </c>
      <c r="BB1" s="103" t="s">
        <v>39014</v>
      </c>
      <c r="BC1" s="103" t="s">
        <v>39015</v>
      </c>
      <c r="BD1" s="103" t="s">
        <v>39016</v>
      </c>
      <c r="BE1" s="103" t="s">
        <v>39017</v>
      </c>
      <c r="BF1" s="103" t="s">
        <v>39018</v>
      </c>
      <c r="BG1" s="103" t="s">
        <v>39019</v>
      </c>
      <c r="BH1" s="103" t="s">
        <v>39020</v>
      </c>
      <c r="BI1" s="103" t="s">
        <v>39021</v>
      </c>
      <c r="BJ1" s="103" t="s">
        <v>39022</v>
      </c>
      <c r="BK1" s="103" t="s">
        <v>39023</v>
      </c>
      <c r="BL1" s="103" t="s">
        <v>39024</v>
      </c>
      <c r="BM1" s="103" t="s">
        <v>39025</v>
      </c>
      <c r="BN1" s="103" t="s">
        <v>39026</v>
      </c>
      <c r="BO1" s="103" t="s">
        <v>39027</v>
      </c>
      <c r="BP1" s="103" t="s">
        <v>39028</v>
      </c>
      <c r="BQ1" s="103" t="s">
        <v>39029</v>
      </c>
      <c r="BR1" s="103" t="s">
        <v>39030</v>
      </c>
      <c r="BS1" s="103" t="s">
        <v>39031</v>
      </c>
      <c r="BT1" s="103" t="s">
        <v>39032</v>
      </c>
      <c r="BU1" s="103" t="s">
        <v>39033</v>
      </c>
      <c r="BV1" s="103" t="s">
        <v>39034</v>
      </c>
      <c r="BW1" s="103" t="s">
        <v>39035</v>
      </c>
      <c r="BX1" s="103" t="s">
        <v>39036</v>
      </c>
      <c r="BY1" s="103" t="s">
        <v>39037</v>
      </c>
      <c r="BZ1" s="103" t="s">
        <v>39038</v>
      </c>
      <c r="CA1" s="103" t="s">
        <v>39039</v>
      </c>
      <c r="CB1" s="103" t="s">
        <v>39040</v>
      </c>
      <c r="CC1" s="103" t="s">
        <v>39041</v>
      </c>
      <c r="CD1" s="103" t="s">
        <v>39042</v>
      </c>
      <c r="CE1" s="103" t="s">
        <v>39043</v>
      </c>
      <c r="CF1" s="103" t="s">
        <v>39044</v>
      </c>
      <c r="CG1" s="103" t="s">
        <v>39045</v>
      </c>
      <c r="CH1" s="103" t="s">
        <v>39046</v>
      </c>
      <c r="CI1" s="103" t="s">
        <v>39047</v>
      </c>
      <c r="CJ1" s="103" t="s">
        <v>39048</v>
      </c>
    </row>
    <row r="2" spans="1:88" s="82" customFormat="1" ht="31.5" customHeight="1">
      <c r="A2" s="75" t="s">
        <v>39049</v>
      </c>
      <c r="B2" s="75" t="s">
        <v>27</v>
      </c>
      <c r="C2" s="75">
        <v>1</v>
      </c>
      <c r="D2" s="75" t="s">
        <v>19278</v>
      </c>
      <c r="E2" s="100" t="s">
        <v>39050</v>
      </c>
      <c r="F2" s="88">
        <v>45322.056979166664</v>
      </c>
      <c r="G2" s="89" t="s">
        <v>39051</v>
      </c>
      <c r="H2" s="102">
        <v>45322.050729166665</v>
      </c>
      <c r="I2" s="75" t="s">
        <v>83</v>
      </c>
      <c r="J2" s="75" t="s">
        <v>65</v>
      </c>
      <c r="K2" s="101" t="s">
        <v>39052</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39053</v>
      </c>
      <c r="B3" s="75" t="str">
        <f>IFERROR(VLOOKUP(D3,DB!A:K,11,0),"")</f>
        <v>R2</v>
      </c>
      <c r="C3" s="75">
        <v>1</v>
      </c>
      <c r="D3" s="75" t="s">
        <v>31078</v>
      </c>
      <c r="E3" s="88" t="s">
        <v>38964</v>
      </c>
      <c r="F3" s="88">
        <v>45806.727083333331</v>
      </c>
      <c r="G3" s="89">
        <f ca="1">IFERROR(NOW()-F3,"-")</f>
        <v>130.26174884259672</v>
      </c>
      <c r="H3" s="88">
        <v>45791.543067129627</v>
      </c>
      <c r="I3" s="75" t="str">
        <f>IFERROR(VLOOKUP(D3,DB!A:F,6,0),"")</f>
        <v>SCECO</v>
      </c>
      <c r="J3" s="75" t="str">
        <f>IFERROR(VLOOKUP(D3,DB!A:G,7,0),"")</f>
        <v>No BB Shifted</v>
      </c>
      <c r="K3" s="101" t="s">
        <v>39054</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39055</v>
      </c>
      <c r="B4" s="75" t="str">
        <f>IFERROR(VLOOKUP(D4,DB!A:K,11,0),"")</f>
        <v>R2</v>
      </c>
      <c r="C4" s="75">
        <v>1</v>
      </c>
      <c r="D4" s="75" t="s">
        <v>29168</v>
      </c>
      <c r="E4" s="100" t="s">
        <v>38964</v>
      </c>
      <c r="F4" s="88">
        <v>45824.999837962961</v>
      </c>
      <c r="G4" s="89">
        <f ca="1">IFERROR(NOW()-F4,"-")</f>
        <v>111.98899421296665</v>
      </c>
      <c r="H4" s="88">
        <v>45824.993587962963</v>
      </c>
      <c r="I4" s="75" t="str">
        <f>IFERROR(VLOOKUP(D4,DB!A:F,6,0),"")</f>
        <v>Generator-SG</v>
      </c>
      <c r="J4" s="75" t="str">
        <f>IFERROR(VLOOKUP(D4,DB!A:G,7,0),"")</f>
        <v>Good</v>
      </c>
      <c r="K4" s="101" t="s">
        <v>39056</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39057</v>
      </c>
      <c r="B5" s="18" t="str">
        <f>IFERROR(VLOOKUP(D5,DB!A:K,11,0),"")</f>
        <v>R2</v>
      </c>
      <c r="C5" s="18">
        <v>1</v>
      </c>
      <c r="D5" s="18" t="s">
        <v>31479</v>
      </c>
      <c r="E5" s="131" t="s">
        <v>39050</v>
      </c>
      <c r="F5" s="132">
        <v>45936.714039351849</v>
      </c>
      <c r="G5" s="133">
        <f ca="1">IFERROR(NOW()-F5,"-")</f>
        <v>0.27479282407875871</v>
      </c>
      <c r="H5" s="132">
        <v>45936.705011574071</v>
      </c>
      <c r="I5" s="18" t="str">
        <f>IFERROR(VLOOKUP(D5,DB!A:F,6,0),"")</f>
        <v>Generator-SG</v>
      </c>
      <c r="J5" s="18" t="str">
        <f>IFERROR(VLOOKUP(D5,DB!A:G,7,0),"")</f>
        <v>in Progress</v>
      </c>
      <c r="K5" s="19" t="s">
        <v>39058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39059</v>
      </c>
      <c r="B6" s="18" t="str">
        <f>IFERROR(VLOOKUP(D6,DB!A:K,11,0),"")</f>
        <v>R2</v>
      </c>
      <c r="C6" s="18">
        <v>1</v>
      </c>
      <c r="D6" s="18" t="s">
        <v>26514</v>
      </c>
      <c r="E6" s="131" t="s">
        <v>38964</v>
      </c>
      <c r="F6" s="132">
        <v>45936.871932870374</v>
      </c>
      <c r="G6" s="133">
        <f ca="1">IFERROR(NOW()-F6,"-")</f>
        <v>0.11689930555439787</v>
      </c>
      <c r="H6" s="132">
        <v>45936.866377314815</v>
      </c>
      <c r="I6" s="18" t="str">
        <f>IFERROR(VLOOKUP(D6,DB!A:F,6,0),"")</f>
        <v>Power Cube</v>
      </c>
      <c r="J6" s="18" t="str">
        <f>IFERROR(VLOOKUP(D6,DB!A:G,7,0),"")</f>
        <v>Good+No BB Design</v>
      </c>
      <c r="K6" s="19" t="s">
        <v>39060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45936.988832175928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45936.988832175928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45936.988832175928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45936.988832175928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45936.988832175928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45936.988832175928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45936.988832175928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45936.988832175928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45936.988832175928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45936.988832175928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45936.988832175928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45936.988832175928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45936.988832175928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45936.988832175928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45936.988832175928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45936.988832175928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45936.988832175928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45936.988832175928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45936.988832175928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45936.988832175928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45936.988832175928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45936.988832175928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45936.988832175928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45936.988832175928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45936.988832175928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45936.988832175928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45936.988832175928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45936.988832175928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45936.988832175928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45936.988832175928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45936.988832175928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45936.988832175928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45936.988832175928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45936.988832175928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45936.988832175928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45936.988832175928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45936.988832175928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45936.988832175928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45936.988832175928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45936.988832175928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45936.988832175928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45936.988832175928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45936.988832175928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45936.988832175928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45936.988832175928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45936.988832175928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45936.988832175928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45936.988832175928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45936.988832175928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45936.988832175928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45936.988832175928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45936.988832175928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45936.988832175928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45936.988832175928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45936.988832175928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45936.988832175928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45936.988832175928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45936.988832175928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45936.988832175928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45936.988832175928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45936.988832175928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45936.988832175928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45936.988832175928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45936.988832175928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45936.988832175928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45936.988832175928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45936.988832175928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45936.988832175928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45936.988832175928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45936.988832175928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45936.988832175928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45936.988832175928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45936.988832175928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45936.988832175928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45936.988832175928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45936.988832175928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45936.988832175928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45936.988832175928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45936.988832175928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45936.988832175928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45936.988832175928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45936.988832175928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45936.988832175928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45936.988832175928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45936.988832175928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45936.988832175928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45936.988832175928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45936.988832175928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45936.988832175928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45936.988832175928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45936.988832175928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45936.988832175928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45936.988832175928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45936.988832175928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45936.988832175928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45936.988832175928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45936.988832175928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45936.988832175928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45936.988832175928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45936.988832175928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45936.988832175928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45936.988832175928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45936.988832175928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45936.988832175928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45936.988832175928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45936.988832175928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45936.988832175928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45936.988832175928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45936.988832175928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45936.988832175928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45936.988832175928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45936.988832175928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45936.988832175928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45936.988832175928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45936.988832175928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45936.988832175928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45936.988832175928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45936.988832175928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45936.988832175928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45936.988832175928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45936.988832175928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45936.988832175928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45936.988832175928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45936.988832175928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45936.988832175928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45936.988832175928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45936.988832175928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45936.988832175928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45936.988832175928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45936.988832175928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45936.988832175928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45936.988832175928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45936.988832175928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45936.988832175928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45936.988832175928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45936.988832175928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45936.988832175928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45936.988832175928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45936.988832175928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45936.988832175928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45936.988832175928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45936.988832175928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45936.988832175928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45936.988832175928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45936.988832175928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45936.988832175928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45936.988832175928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45936.988832175928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45936.988832175928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45936.988832175928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45936.988832175928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45936.988832175928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45936.988832175928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45936.988832175928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45936.988832175928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45936.988832175928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45936.988832175928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45936.988832175928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45936.988832175928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45936.988832175928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45936.988832175928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45936.988832175928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45936.988832175928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45936.988832175928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45936.988832175928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45936.988832175928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45936.988832175928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45936.988832175928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45936.988832175928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45936.988832175928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45936.988832175928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45936.988832175928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45936.988832175928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45936.988832175928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45936.988832175928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45936.988832175928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45936.988832175928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45936.988832175928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45936.988832175928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45936.988832175928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45936.988832175928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45936.988832175928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45936.988832175928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45936.988832175928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45936.988832175928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45936.988832175928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45936.988832175928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45936.988832175928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45936.988832175928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45936.988832175928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45936.988832175928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45936.988832175928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45936.988832175928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45936.988832175928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45936.988832175928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45936.988832175928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45936.988832175928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45936.988832175928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45936.988832175928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45936.988832175928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45936.988832175928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45936.988832175928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45936.988832175928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45936.988832175928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45936.988832175928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45936.988832175928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45936.988832175928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45936.988832175928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45936.988832175928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45936.988832175928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45936.988832175928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45936.988832175928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45936.988832175928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45936.988832175928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45936.988832175928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45936.988832175928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45936.988832175928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45936.988832175928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45936.988832175928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45936.988832175928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45936.988832175928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45936.988832175928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45936.988832175928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45936.988832175928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45936.988832175928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45936.988832175928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45936.988832175928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45936.988832175928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45936.988832175928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45936.988832175928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45936.988832175928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45936.988832175928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45936.988832175928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45936.988832175928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45936.988832175928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45936.988832175928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45936.988832175928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45936.988832175928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45936.988832175928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45936.988832175928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45936.988832175928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45936.988832175928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45936.988832175928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45936.988832175928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sheetData>
  <dataValidations count="2">
    <dataValidation allowBlank="1" showInputMessage="1" showErrorMessage="1" sqref="E1" xr:uid="{4D935161-CDD3-4592-B877-3FB59C99E142}"/>
    <dataValidation type="list" allowBlank="1" showInputMessage="1" showErrorMessage="1" sqref="E3:E2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11" sqref="D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8" customHeight="1">
      <c r="A2" s="19" t="s">
        <v>39061</v>
      </c>
      <c r="B2" s="75" t="str">
        <f>IFERROR(VLOOKUP(D2,DB!A:K,11,0),"")</f>
        <v>R3</v>
      </c>
      <c r="C2" s="18">
        <v>1</v>
      </c>
      <c r="D2" s="18" t="s">
        <v>20663</v>
      </c>
      <c r="E2" s="18" t="s">
        <v>38964</v>
      </c>
      <c r="F2" s="22">
        <v>45936.94425925926</v>
      </c>
      <c r="G2" s="21">
        <f t="shared" ref="G2:G41" ca="1" si="0">IFERROR(NOW()-F2,"-")</f>
        <v>4.4572916667675599E-2</v>
      </c>
      <c r="H2" s="22">
        <v>45818.916689814818</v>
      </c>
      <c r="I2" s="19" t="str">
        <f>IFERROR(VLOOKUP(D2,DB!A:F,6,0),"")</f>
        <v>SCECO</v>
      </c>
      <c r="J2" s="18" t="str">
        <f>IFERROR(VLOOKUP(D2,DB!A:G,7,0),"")</f>
        <v>Dead</v>
      </c>
      <c r="K2" s="50" t="s">
        <v>39062</v>
      </c>
      <c r="L2" s="23" t="str">
        <f>IFERROR(VLOOKUP(D2,DB!A:I,9,0),"")</f>
        <v>Latis</v>
      </c>
    </row>
    <row r="3" spans="1:13" ht="15" customHeight="1">
      <c r="A3" s="19"/>
      <c r="B3" s="75" t="str">
        <f>IFERROR(VLOOKUP(D3,DB!A:K,11,0),"")</f>
        <v/>
      </c>
      <c r="C3" s="18"/>
      <c r="D3" s="18"/>
      <c r="E3" s="18"/>
      <c r="F3" s="20"/>
      <c r="G3" s="21">
        <f t="shared" ca="1" si="0"/>
        <v>45936.988832175928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45936.988832175928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45936.988832175928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45936.988832175928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45936.988832175928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45936.988832175928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45936.988832175928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45936.988832175928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45936.988832175928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45936.988832175928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45936.988832175928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45936.988832175928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45936.988832175928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45936.988832175928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45936.988832175928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45936.988832175928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45936.988832175928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45936.988832175928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45936.988832175928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45936.988832175928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45936.988832175928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45936.988832175928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45936.988832175928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45936.988832175928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45936.988832175928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45936.988832175928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45936.988832175928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45936.988832175928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45936.988832175928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45936.988832175928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45936.988832175928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45936.988832175928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45936.988832175928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45936.988832175928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45936.988832175928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45936.988832175928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45936.988832175928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45936.988832175928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45936.988832175928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45936.988832175928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45936.988832175928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45936.988832175928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45936.988832175928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45936.988832175928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45936.988832175928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45936.988832175928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45936.988832175928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45936.988832175928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45936.988832175928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45936.988832175928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45936.988832175928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45936.988832175928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45936.988832175928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45936.988832175928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45936.988832175928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45936.988832175928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45936.988832175928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45936.988832175928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45936.988832175928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45936.988832175928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45936.988832175928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45936.988832175928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45936.988832175928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45936.988832175928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45936.988832175928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45936.988832175928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45936.988832175928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45936.988832175928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45936.988832175928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45936.988832175928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45936.988832175928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45936.988832175928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45936.988832175928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45936.988832175928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45936.988832175928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45936.988832175928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45936.988832175928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45936.988832175928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45936.988832175928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45936.988832175928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45936.988832175928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45936.988832175928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45936.988832175928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45936.988832175928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45936.988832175928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45936.988832175928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45936.988832175928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45936.988832175928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45936.988832175928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45936.988832175928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45936.988832175928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45936.988832175928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45936.988832175928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45936.988832175928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45936.988832175928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45936.988832175928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45936.988832175928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45936.988832175928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45936.988832175928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45936.988832175928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45936.988832175928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45936.988832175928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45936.988832175928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45936.988832175928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45936.988832175928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45936.988832175928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45936.988832175928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45936.988832175928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45936.988832175928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45936.988832175928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45936.988832175928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45936.988832175928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45936.988832175928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45936.988832175928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45936.988832175928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45936.988832175928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45936.988832175928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45936.988832175928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45936.988832175928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45936.988832175928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45936.988832175928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45936.988832175928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45936.988832175928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45936.988832175928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45936.988832175928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45936.988832175928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45936.988832175928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45936.988832175928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45936.988832175928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45936.988832175928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45936.988832175928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45936.988832175928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45936.988832175928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45936.988832175928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45936.988832175928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45936.988832175928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45936.988832175928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45936.988832175928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45936.988832175928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45936.988832175928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45936.988832175928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45936.988832175928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45936.988832175928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45936.988832175928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45936.988832175928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45936.988832175928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45936.988832175928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45936.988832175928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45936.988832175928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45936.988832175928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45936.988832175928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45936.988832175928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45936.988832175928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45936.988832175928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45936.988832175928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45936.988832175928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45936.988832175928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45936.988832175928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45936.988832175928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45936.988832175928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45936.988832175928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45936.988832175928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45936.988832175928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45936.988832175928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45936.988832175928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45936.988832175928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45936.988832175928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45936.988832175928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45936.988832175928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45936.988832175928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45936.988832175928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45936.988832175928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45936.988832175928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45936.988832175928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45936.988832175928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45936.988832175928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45936.988832175928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45936.988832175928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45936.988832175928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45936.988832175928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45936.988832175928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45936.988832175928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45936.988832175928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45936.988832175928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45936.988832175928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45936.988832175928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45936.988832175928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45936.988832175928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45936.988832175928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45936.988832175928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45936.988832175928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45936.988832175928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45936.988832175928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45936.988832175928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45936.988832175928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45936.988832175928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45936.988832175928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45936.988832175928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45936.988832175928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45936.988832175928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45936.988832175928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45936.988832175928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45936.988832175928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45936.988832175928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45936.988832175928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45936.988832175928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45936.988832175928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45936.988832175928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45936.988832175928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45936.988832175928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45936.988832175928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45936.988832175928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45936.988832175928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45936.988832175928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45936.988832175928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45936.988832175928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45936.988832175928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45936.988832175928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45936.988832175928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45936.988832175928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45936.988832175928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45936.988832175928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45936.988832175928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45936.988832175928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45936.988832175928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45936.988832175928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45936.988832175928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45936.988832175928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45936.988832175928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45936.988832175928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45936.988832175928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45936.988832175928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45936.988832175928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45936.988832175928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45936.988832175928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45936.988832175928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45936.988832175928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45936.988832175928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45936.988832175928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45936.988832175928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45936.988832175928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45936.988832175928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45936.988832175928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45936.988832175928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45936.988832175928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45936.988832175928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45936.988832175928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45936.988832175928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45936.988832175928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45936.988832175928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45936.988832175928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45936.988832175928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45936.988832175928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45936.988832175928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45936.988832175928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45936.988832175928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45936.988832175928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45936.988832175928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45936.988832175928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45936.988832175928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45936.988832175928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45936.988832175928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45936.988832175928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45936.988832175928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45936.988832175928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45936.988832175928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45936.988832175928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45936.988832175928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45936.988832175928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45936.988832175928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45936.988832175928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45936.988832175928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45936.988832175928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45936.988832175928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45936.988832175928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45936.988832175928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45936.988832175928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45936.988832175928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45936.988832175928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45936.988832175928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45936.988832175928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45936.988832175928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45936.988832175928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45936.988832175928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45936.988832175928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45936.988832175928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45936.988832175928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45936.988832175928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45936.988832175928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45936.988832175928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45936.988832175928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45936.988832175928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45936.988832175928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45936.988832175928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45936.988832175928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45936.988832175928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45936.988832175928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45936.988832175928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45936.988832175928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45936.988832175928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45936.988832175928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45936.988832175928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45936.988832175928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45936.988832175928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45936.988832175928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45936.988832175928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45936.988832175928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45936.988832175928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45936.988832175928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45936.988832175928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45936.988832175928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45936.988832175928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45936.988832175928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45936.988832175928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45936.988832175928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45936.988832175928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45936.988832175928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45936.988832175928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45936.988832175928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45936.988832175928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45936.988832175928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45936.988832175928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45936.988832175928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45936.988832175928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45936.988832175928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45936.988832175928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45936.988832175928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45936.988832175928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45936.988832175928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45936.988832175928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45936.988832175928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45936.988832175928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45936.988832175928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45936.988832175928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45936.988832175928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45936.988832175928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45936.988832175928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45936.988832175928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45936.988832175928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45936.988832175928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45936.988832175928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45936.988832175928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45936.988832175928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45936.988832175928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45936.988832175928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45936.988832175928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45936.988832175928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45936.988832175928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45936.988832175928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45936.988832175928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45936.988832175928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45936.988832175928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45936.988832175928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45936.988832175928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45936.988832175928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45936.988832175928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45936.988832175928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45936.988832175928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45936.988832175928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45936.988832175928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45936.988832175928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45936.988832175928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45936.988832175928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45936.988832175928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45936.988832175928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45936.988832175928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45936.988832175928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45936.988832175928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45936.988832175928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45936.988832175928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45936.988832175928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45936.988832175928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45936.988832175928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45936.988832175928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45936.988832175928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45936.988832175928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45936.988832175928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45936.988832175928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45936.988832175928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45936.988832175928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45936.988832175928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45936.988832175928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45936.988832175928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45936.988832175928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45936.988832175928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45936.988832175928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45936.988832175928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45936.988832175928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45936.988832175928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45936.988832175928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45936.988832175928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45936.988832175928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45936.988832175928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45936.988832175928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45936.988832175928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45936.988832175928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45936.988832175928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45936.988832175928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45936.988832175928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45936.988832175928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45936.988832175928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45936.988832175928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45936.988832175928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45936.988832175928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45936.988832175928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45936.988832175928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45936.988832175928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45936.988832175928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45936.988832175928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45936.988832175928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45936.988832175928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45936.988832175928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45936.988832175928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45936.988832175928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45936.988832175928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45936.988832175928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45936.988832175928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45936.988832175928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45936.988832175928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45936.988832175928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45936.988832175928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45936.988832175928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45936.988832175928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45936.988832175928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45936.988832175928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45936.988832175928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45936.988832175928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45936.988832175928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45936.988832175928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45936.988832175928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45936.988832175928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45936.988832175928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45936.988832175928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45936.988832175928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45936.988832175928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45936.988832175928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45936.988832175928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45936.988832175928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45936.988832175928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45936.988832175928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45936.988832175928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45936.988832175928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45936.988832175928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45936.988832175928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45936.988832175928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45936.988832175928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45936.988832175928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45936.988832175928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45936.988832175928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45936.988832175928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45936.988832175928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45936.988832175928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45936.988832175928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45936.988832175928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45936.988832175928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45936.988832175928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45936.988832175928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45936.988832175928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45936.988832175928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45936.988832175928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45936.988832175928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45936.988832175928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45936.988832175928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45936.988832175928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45936.988832175928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45936.988832175928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45936.988832175928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45936.988832175928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45936.988832175928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45936.988832175928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45936.988832175928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45936.988832175928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45936.988832175928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45936.988832175928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45936.988832175928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45936.988832175928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45936.988832175928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45936.988832175928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45936.988832175928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45936.988832175928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45936.988832175928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45936.988832175928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45936.988832175928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45936.988832175928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45936.988832175928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45936.988832175928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45936.988832175928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45936.988832175928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45936.988832175928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45936.988832175928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45936.988832175928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45936.988832175928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45936.988832175928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45936.988832175928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45936.988832175928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45936.988832175928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45936.988832175928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45936.988832175928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45936.988832175928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45936.988832175928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45936.988832175928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45936.988832175928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45936.988832175928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45936.988832175928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45936.988832175928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45936.988832175928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45936.988832175928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45936.988832175928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45936.988832175928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45936.988832175928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45936.988832175928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45936.988832175928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45936.988832175928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45936.988832175928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45936.988832175928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45936.988832175928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45936.988832175928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45936.988832175928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45936.988832175928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45936.988832175928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45936.988832175928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45936.988832175928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45936.988832175928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45936.988832175928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45936.988832175928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45936.988832175928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45936.988832175928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45936.988832175928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45936.988832175928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45936.988832175928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45936.988832175928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45936.988832175928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45936.988832175928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45936.988832175928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45936.988832175928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45936.988832175928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45936.988832175928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45936.988832175928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45936.988832175928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45936.988832175928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45936.988832175928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45936.988832175928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45936.988832175928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45936.988832175928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45936.988832175928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45936.988832175928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45936.988832175928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45936.988832175928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45936.988832175928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45936.988832175928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45936.988832175928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45936.988832175928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45936.988832175928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45936.988832175928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45936.988832175928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45936.988832175928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45936.988832175928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45936.988832175928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45936.988832175928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45936.988832175928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45936.988832175928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45936.988832175928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45936.988832175928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45936.988832175928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45936.988832175928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45936.988832175928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45936.988832175928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45936.988832175928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45936.988832175928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45936.988832175928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45936.988832175928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45936.988832175928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45936.988832175928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45936.988832175928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45936.988832175928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45936.988832175928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45936.988832175928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45936.988832175928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45936.988832175928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45936.988832175928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45936.988832175928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45936.988832175928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45936.988832175928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45936.988832175928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45936.988832175928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45936.988832175928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45936.988832175928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45936.988832175928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45936.988832175928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45936.988832175928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45936.988832175928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45936.988832175928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45936.988832175928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45936.988832175928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45936.988832175928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45936.988832175928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45936.988832175928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45936.988832175928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45936.988832175928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45936.988832175928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45936.988832175928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45936.988832175928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45936.988832175928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45936.988832175928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45936.988832175928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45936.988832175928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45936.988832175928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45936.988832175928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45936.988832175928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45936.988832175928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45936.988832175928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45936.988832175928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45936.988832175928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45936.988832175928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45936.988832175928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45936.988832175928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45936.988832175928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45936.988832175928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45936.988832175928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45936.988832175928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45936.988832175928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45936.988832175928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45936.988832175928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45936.988832175928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45936.988832175928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45936.988832175928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45936.988832175928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45936.988832175928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45936.988832175928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45936.988832175928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45936.988832175928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45936.988832175928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45936.988832175928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45936.988832175928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45936.988832175928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45936.988832175928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45936.988832175928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45936.988832175928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45936.988832175928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45936.988832175928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45936.988832175928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45936.988832175928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45936.988832175928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45936.988832175928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45936.988832175928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45936.988832175928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45936.988832175928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45936.988832175928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45936.988832175928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45936.988832175928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45936.988832175928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45936.988832175928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45936.988832175928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45936.988832175928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45936.988832175928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45936.988832175928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45936.988832175928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45936.988832175928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45936.988832175928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45936.988832175928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45936.988832175928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45936.988832175928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45936.988832175928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45936.988832175928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45936.988832175928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45936.988832175928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45936.988832175928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45936.988832175928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45936.988832175928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45936.988832175928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45936.988832175928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45936.988832175928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45936.988832175928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45936.988832175928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45936.988832175928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45936.988832175928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45936.988832175928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45936.988832175928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45936.988832175928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45936.988832175928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45936.988832175928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45936.988832175928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45936.988832175928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45936.988832175928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45936.988832175928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45936.988832175928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45936.988832175928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45936.988832175928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45936.988832175928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45936.988832175928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45936.988832175928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45936.988832175928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45936.988832175928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45936.988832175928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45936.988832175928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45936.988832175928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45936.988832175928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45936.988832175928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45936.988832175928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45936.988832175928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45936.988832175928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45936.988832175928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45936.988832175928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45936.988832175928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45936.988832175928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45936.988832175928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45936.988832175928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45936.988832175928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45936.988832175928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45936.988832175928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45936.988832175928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45936.988832175928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45936.988832175928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45936.988832175928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45936.988832175928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45936.988832175928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45936.988832175928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45936.988832175928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45936.988832175928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45936.988832175928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45936.988832175928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45936.988832175928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45936.988832175928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45936.988832175928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45936.988832175928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45936.988832175928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45936.988832175928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45936.988832175928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45936.988832175928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45936.988832175928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45936.988832175928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45936.988832175928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45936.988832175928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45936.988832175928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45936.988832175928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45936.988832175928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45936.988832175928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45936.988832175928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45936.988832175928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45936.988832175928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45936.988832175928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45936.988832175928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45936.988832175928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45936.988832175928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45936.988832175928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45936.988832175928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45936.988832175928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45936.988832175928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45936.988832175928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45936.988832175928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45936.988832175928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45936.988832175928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45936.988832175928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45936.988832175928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45936.988832175928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45936.988832175928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45936.988832175928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45936.988832175928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45936.988832175928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45936.988832175928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45936.988832175928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45936.988832175928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45936.988832175928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45936.988832175928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45936.988832175928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45936.988832175928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45936.988832175928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45936.988832175928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45936.988832175928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45936.988832175928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45936.988832175928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45936.988832175928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45936.988832175928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45936.988832175928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45936.988832175928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45936.988832175928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45936.988832175928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45936.988832175928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45936.988832175928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45936.988832175928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45936.988832175928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45936.988832175928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45936.988832175928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45936.988832175928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45936.988832175928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45936.988832175928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45936.988832175928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45936.988832175928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45936.988832175928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45936.988832175928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45936.988832175928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45936.988832175928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45936.988832175928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45936.988832175928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45936.988832175928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45936.988832175928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45936.988832175928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45936.988832175928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45936.988832175928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45936.988832175928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45936.988832175928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45936.988832175928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45936.988832175928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45936.988832175928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45936.988832175928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45936.988832175928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45936.988832175928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45936.988832175928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45936.988832175928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45936.988832175928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45936.988832175928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45936.988832175928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45936.988832175928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45936.988832175928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45936.988832175928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45936.988832175928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45936.988832175928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45936.988832175928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45936.988832175928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45936.988832175928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45936.988832175928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45936.988832175928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45936.988832175928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45936.988832175928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45936.988832175928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45936.988832175928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45936.988832175928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45936.988832175928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45936.988832175928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45936.988832175928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45936.988832175928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45936.988832175928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45936.988832175928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45936.988832175928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45936.988832175928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45936.988832175928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45936.988832175928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45936.988832175928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45936.988832175928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45936.988832175928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45936.988832175928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45936.988832175928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45936.988832175928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45936.988832175928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45936.988832175928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45936.988832175928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45936.988832175928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45936.988832175928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45936.988832175928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45936.988832175928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45936.988832175928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45936.988832175928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45936.988832175928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45936.988832175928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45936.988832175928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45936.988832175928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45936.988832175928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45936.988832175928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45936.988832175928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45936.988832175928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45936.988832175928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45936.988832175928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45936.988832175928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45936.988832175928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45936.988832175928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45936.988832175928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45936.988832175928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45936.988832175928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45936.988832175928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45936.988832175928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45936.988832175928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45936.988832175928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45936.988832175928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45936.988832175928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45936.988832175928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45936.988832175928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45936.988832175928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45936.988832175928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45936.988832175928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45936.988832175928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45936.988832175928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45936.988832175928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45936.988832175928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45936.988832175928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45936.988832175928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45936.988832175928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45936.988832175928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45936.988832175928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45936.988832175928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45936.988832175928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45936.988832175928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45936.988832175928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45936.988832175928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45936.988832175928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45936.988832175928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45936.988832175928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45936.988832175928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45936.988832175928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45936.988832175928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45936.988832175928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45936.988832175928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45936.988832175928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45936.988832175928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45936.988832175928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45936.988832175928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45936.988832175928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45936.988832175928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45936.988832175928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45936.988832175928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45936.988832175928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45936.988832175928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45936.988832175928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45936.988832175928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45936.988832175928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45936.988832175928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45936.988832175928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45936.988832175928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45936.988832175928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45936.988832175928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45936.988832175928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45936.988832175928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45936.988832175928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45936.988832175928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45936.988832175928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45936.988832175928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45936.988832175928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45936.988832175928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45936.988832175928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45936.988832175928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45936.988832175928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45936.988832175928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45936.988832175928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45936.988832175928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45936.988832175928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45936.988832175928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45936.988832175928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45936.988832175928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45936.988832175928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45936.988832175928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45936.988832175928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45936.988832175928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45936.988832175928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45936.988832175928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45936.988832175928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45936.988832175928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45936.988832175928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45936.988832175928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45936.988832175928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45936.988832175928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45936.988832175928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45936.988832175928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45936.988832175928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45936.988832175928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45936.988832175928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45936.988832175928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45936.988832175928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45936.988832175928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45936.988832175928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45936.988832175928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45936.988832175928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45936.988832175928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45936.988832175928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45936.988832175928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45936.988832175928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45936.988832175928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45936.988832175928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45936.988832175928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45936.988832175928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45936.988832175928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45936.988832175928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45936.988832175928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45936.988832175928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45936.988832175928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45936.988832175928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45936.988832175928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45936.988832175928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45936.988832175928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45936.988832175928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45936.988832175928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45936.988832175928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45936.988832175928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45936.988832175928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45936.988832175928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45936.988832175928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45936.988832175928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45936.988832175928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45936.988832175928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45936.988832175928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45936.988832175928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45936.988832175928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45936.988832175928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45936.988832175928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45936.988832175928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45936.988832175928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45936.988832175928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45936.988832175928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45936.988832175928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45936.988832175928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45936.988832175928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45936.988832175928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45936.988832175928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45936.988832175928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45936.988832175928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45936.988832175928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45936.988832175928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45936.988832175928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45936.988832175928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45936.988832175928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45936.988832175928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45936.988832175928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45936.988832175928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45936.988832175928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45936.988832175928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45936.988832175928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45936.988832175928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45936.988832175928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45936.988832175928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45936.988832175928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45936.988832175928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45936.988832175928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45936.988832175928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45936.988832175928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45936.988832175928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45936.988832175928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45936.988832175928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45936.988832175928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45936.988832175928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45936.988832175928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45936.988832175928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45936.988832175928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45936.988832175928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45936.988832175928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45936.988832175928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45936.988832175928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45936.988832175928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45936.988832175928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45936.988832175928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45936.988832175928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45936.988832175928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45936.988832175928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45936.988832175928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45936.988832175928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45936.988832175928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45936.988832175928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45936.988832175928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45936.988832175928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45936.988832175928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45936.988832175928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45936.988832175928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45936.988832175928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45936.988832175928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45936.988832175928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45936.988832175928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45936.988832175928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45936.988832175928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45936.988832175928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45936.988832175928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45936.988832175928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45936.988832175928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45936.988832175928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45936.988832175928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45936.988832175928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45936.988832175928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45936.988832175928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45936.988832175928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45936.988832175928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45936.988832175928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45936.988832175928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45936.988832175928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45936.988832175928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45936.988832175928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45936.988832175928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45936.988832175928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45936.988832175928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45936.988832175928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45936.988832175928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45936.988832175928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45936.988832175928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45936.988832175928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45936.988832175928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45936.988832175928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45936.988832175928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45936.988832175928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45936.988832175928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45936.988832175928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45936.988832175928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45936.988832175928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45936.988832175928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45936.988832175928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45936.988832175928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45936.988832175928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45936.988832175928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45936.988832175928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45936.988832175928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45936.988832175928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45936.988832175928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45936.988832175928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45936.988832175928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45936.988832175928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45936.988832175928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45936.988832175928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45936.988832175928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45936.988832175928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45936.988832175928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45936.988832175928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45936.988832175928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45936.988832175928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45936.988832175928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45936.988832175928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45936.988832175928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45936.988832175928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45936.988832175928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45936.988832175928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45936.988832175928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45936.988832175928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45936.988832175928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45936.988832175928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45936.988832175928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45936.988832175928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45936.988832175928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45936.988832175928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45936.988832175928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45936.988832175928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45936.988832175928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45936.988832175928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45936.988832175928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45936.988832175928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45936.988832175928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45936.988832175928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45936.988832175928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45936.988832175928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45936.988832175928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45936.988832175928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45936.988832175928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45936.988832175928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45936.988832175928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45936.988832175928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45936.988832175928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45936.988832175928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45936.988832175928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45936.988832175928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45936.988832175928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45936.988832175928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45936.988832175928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45936.988832175928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45936.988832175928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45936.988832175928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45936.988832175928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45936.988832175928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45936.988832175928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45936.988832175928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45936.988832175928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45936.988832175928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45936.988832175928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45936.988832175928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45936.988832175928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45936.988832175928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45936.988832175928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45936.988832175928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45936.988832175928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45936.988832175928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45936.988832175928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45936.988832175928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45936.988832175928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45936.988832175928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45936.988832175928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45936.988832175928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45936.988832175928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45936.988832175928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45936.988832175928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45936.988832175928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45936.988832175928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45936.988832175928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45936.988832175928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45936.988832175928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45936.988832175928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45936.988832175928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45936.988832175928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45936.988832175928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45936.988832175928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45936.988832175928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45936.988832175928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45936.988832175928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45936.988832175928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45936.988832175928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45936.988832175928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45936.988832175928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45936.988832175928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45936.988832175928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45936.988832175928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45936.988832175928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45936.988832175928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45936.988832175928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45936.988832175928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45936.988832175928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45936.988832175928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45936.988832175928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45936.988832175928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45936.988832175928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45936.988832175928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45936.988832175928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45936.988832175928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45936.988832175928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45936.988832175928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45936.988832175928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45936.988832175928</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1"/>
  <sheetViews>
    <sheetView tabSelected="1" workbookViewId="0">
      <selection activeCell="K14" sqref="K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39063</v>
      </c>
      <c r="B2" s="110" t="str">
        <f>IFERROR(VLOOKUP(D2,DB!A:K,11,0),"")</f>
        <v>R4</v>
      </c>
      <c r="C2" s="111">
        <v>1</v>
      </c>
      <c r="D2" s="107" t="s">
        <v>35082</v>
      </c>
      <c r="E2" s="112" t="s">
        <v>38964</v>
      </c>
      <c r="F2" s="113">
        <v>45703.480717592596</v>
      </c>
      <c r="G2" s="114">
        <f ca="1">IFERROR(NOW()-F2,"")</f>
        <v>233.50811458333192</v>
      </c>
      <c r="H2" s="113">
        <v>45703.474768518521</v>
      </c>
      <c r="I2" s="110" t="str">
        <f>IFERROR(VLOOKUP(D2,DB!A:F,6,0),"")</f>
        <v>SCECO</v>
      </c>
      <c r="J2" s="110" t="str">
        <f>IFERROR(VLOOKUP(D2,DB!A:G,7,0),"")</f>
        <v>Dead</v>
      </c>
      <c r="K2" s="115" t="s">
        <v>39064</v>
      </c>
      <c r="L2" s="107" t="str">
        <f>IFERROR(VLOOKUP(D2,DB!A:I,9,0),"")</f>
        <v>Latis</v>
      </c>
    </row>
    <row r="3" spans="1:16" ht="23.25" customHeight="1">
      <c r="A3" s="110" t="s">
        <v>39065</v>
      </c>
      <c r="B3" s="110" t="str">
        <f>IFERROR(VLOOKUP(D3,DB!A:K,11,0),"")</f>
        <v>R4</v>
      </c>
      <c r="C3" s="111">
        <v>2</v>
      </c>
      <c r="D3" s="107" t="s">
        <v>25891</v>
      </c>
      <c r="E3" s="112" t="s">
        <v>38964</v>
      </c>
      <c r="F3" s="113">
        <v>45935.156944444447</v>
      </c>
      <c r="G3" s="114">
        <f ca="1">IFERROR(NOW()-F3,"")</f>
        <v>1.8318877314814017</v>
      </c>
      <c r="H3" s="113">
        <v>45935.07104166667</v>
      </c>
      <c r="I3" s="110" t="str">
        <f>IFERROR(VLOOKUP(D3,DB!A:F,6,0),"")</f>
        <v>Generator-SG</v>
      </c>
      <c r="J3" s="110" t="str">
        <f>IFERROR(VLOOKUP(D3,DB!A:G,7,0),"")</f>
        <v>Good</v>
      </c>
      <c r="K3" s="115" t="s">
        <v>39066</v>
      </c>
      <c r="L3" s="107" t="str">
        <f>IFERROR(VLOOKUP(D3,DB!A:I,9,0),"")</f>
        <v>Latis</v>
      </c>
    </row>
    <row r="4" spans="1:16" ht="15" customHeight="1">
      <c r="A4" s="141" t="s">
        <v>39067</v>
      </c>
      <c r="B4" s="141" t="str">
        <f>IFERROR(VLOOKUP(D4,DB!A:K,11,0),"")</f>
        <v>R4</v>
      </c>
      <c r="C4" s="142">
        <v>1</v>
      </c>
      <c r="D4" s="143" t="s">
        <v>36054</v>
      </c>
      <c r="E4" s="144" t="s">
        <v>38964</v>
      </c>
      <c r="F4" s="145">
        <v>45936.764467592591</v>
      </c>
      <c r="G4" s="146">
        <f ca="1">IFERROR(NOW()-F4,"")</f>
        <v>0.2243645833368646</v>
      </c>
      <c r="H4" s="145">
        <v>45936.758773148147</v>
      </c>
      <c r="I4" s="141" t="str">
        <f>IFERROR(VLOOKUP(D4,DB!A:F,6,0),"")</f>
        <v>Generator-SG</v>
      </c>
      <c r="J4" s="141" t="str">
        <f>IFERROR(VLOOKUP(D4,DB!A:G,7,0),"")</f>
        <v>Weak</v>
      </c>
      <c r="K4" s="148" t="s">
        <v>39068</v>
      </c>
      <c r="L4" s="143" t="str">
        <f>IFERROR(VLOOKUP(D4,DB!A:I,9,0),"")</f>
        <v>Latis</v>
      </c>
    </row>
    <row r="5" spans="1:16" ht="30.75">
      <c r="A5" s="141" t="s">
        <v>39069</v>
      </c>
      <c r="B5" s="141" t="str">
        <f>IFERROR(VLOOKUP(D5,DB!A:K,11,0),"")</f>
        <v>R4</v>
      </c>
      <c r="C5" s="142">
        <v>1</v>
      </c>
      <c r="D5" s="143" t="s">
        <v>37977</v>
      </c>
      <c r="E5" s="144" t="s">
        <v>38964</v>
      </c>
      <c r="F5" s="145">
        <v>45936.913391203707</v>
      </c>
      <c r="G5" s="146">
        <f ca="1">IFERROR(NOW()-F5,"")</f>
        <v>7.5440972221258562E-2</v>
      </c>
      <c r="H5" s="145">
        <v>45936.907453703701</v>
      </c>
      <c r="I5" s="141" t="str">
        <f>IFERROR(VLOOKUP(D5,DB!A:F,6,0),"")</f>
        <v>SCECO</v>
      </c>
      <c r="J5" s="141" t="str">
        <f>IFERROR(VLOOKUP(D5,DB!A:G,7,0),"")</f>
        <v>Dead</v>
      </c>
      <c r="K5" s="148" t="s">
        <v>39070</v>
      </c>
      <c r="L5" s="143" t="str">
        <f>IFERROR(VLOOKUP(D5,DB!A:I,9,0),"")</f>
        <v>Latis</v>
      </c>
    </row>
    <row r="6" spans="1:16" ht="15" customHeight="1">
      <c r="A6" s="141" t="s">
        <v>39071</v>
      </c>
      <c r="B6" s="141" t="str">
        <f>IFERROR(VLOOKUP(D6,DB!A:K,11,0),"")</f>
        <v>R4</v>
      </c>
      <c r="C6" s="142">
        <v>1</v>
      </c>
      <c r="D6" s="143" t="s">
        <v>24150</v>
      </c>
      <c r="E6" s="144" t="s">
        <v>39050</v>
      </c>
      <c r="F6" s="145"/>
      <c r="G6" s="146">
        <f ca="1">IFERROR(NOW()-F6,"")</f>
        <v>45936.988832175928</v>
      </c>
      <c r="H6" s="145">
        <v>45936.974849537037</v>
      </c>
      <c r="I6" s="141" t="str">
        <f>IFERROR(VLOOKUP(D6,DB!A:F,6,0),"")</f>
        <v>SCECO</v>
      </c>
      <c r="J6" s="141" t="str">
        <f>IFERROR(VLOOKUP(D6,DB!A:G,7,0),"")</f>
        <v>Good+Vandalized+Vandalized</v>
      </c>
      <c r="K6" s="148" t="s">
        <v>39072</v>
      </c>
      <c r="L6" s="143" t="str">
        <f>IFERROR(VLOOKUP(D6,DB!A:I,9,0),"")</f>
        <v>Latis</v>
      </c>
    </row>
    <row r="7" spans="1:16" ht="15" customHeight="1">
      <c r="A7" s="141"/>
      <c r="B7" s="141" t="str">
        <f>IFERROR(VLOOKUP(D7,DB!A:K,11,0),"")</f>
        <v/>
      </c>
      <c r="C7" s="142"/>
      <c r="D7" s="143"/>
      <c r="E7" s="144"/>
      <c r="F7" s="145"/>
      <c r="G7" s="146">
        <f ca="1">IFERROR(NOW()-F7,"")</f>
        <v>45936.988832175928</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45936.988832175928</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45936.988832175928</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45936.988832175928</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45936.988832175928</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45936.988832175928</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45936.988832175928</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45936.988832175928</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45936.988832175928</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45936.988832175928</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45936.988832175928</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45936.988832175928</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45936.988832175928</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45936.988832175928</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45936.988832175928</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45936.988832175928</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45936.988832175928</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45936.988832175928</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45936.988832175928</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45936.988832175928</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45936.988832175928</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45936.988832175928</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45936.988832175928</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45936.988832175928</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45936.988832175928</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45936.988832175928</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45936.988832175928</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45936.988832175928</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45936.988832175928</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45936.988832175928</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45936.988832175928</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45936.988832175928</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45936.988832175928</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45936.988832175928</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45936.988832175928</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45936.988832175928</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45936.988832175928</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45936.988832175928</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45936.988832175928</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45936.988832175928</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45936.988832175928</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45936.988832175928</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45936.988832175928</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45936.988832175928</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45936.988832175928</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45936.988832175928</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45936.988832175928</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45936.988832175928</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45936.988832175928</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45936.988832175928</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45936.988832175928</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45936.988832175928</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45936.988832175928</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45936.988832175928</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45936.988832175928</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45936.988832175928</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45936.988832175928</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45936.988832175928</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45936.988832175928</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45936.988832175928</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45936.988832175928</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45936.988832175928</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45936.988832175928</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45936.988832175928</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45936.988832175928</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45936.988832175928</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45936.988832175928</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45936.988832175928</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45936.988832175928</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45936.988832175928</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45936.988832175928</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45936.988832175928</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45936.988832175928</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45936.988832175928</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45936.988832175928</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45936.988832175928</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45936.988832175928</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45936.988832175928</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45936.988832175928</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45936.988832175928</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45936.988832175928</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45936.988832175928</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45936.988832175928</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45936.988832175928</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45936.988832175928</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45936.988832175928</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45936.988832175928</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45936.988832175928</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45936.988832175928</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45936.988832175928</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45936.988832175928</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45936.988832175928</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45936.988832175928</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45936.988832175928</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45936.988832175928</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45936.988832175928</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45936.988832175928</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45936.988832175928</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45936.988832175928</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45936.988832175928</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45936.988832175928</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45936.988832175928</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45936.988832175928</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45936.988832175928</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45936.988832175928</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45936.988832175928</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45936.988832175928</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45936.988832175928</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45936.988832175928</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45936.988832175928</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45936.988832175928</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45936.988832175928</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45936.988832175928</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45936.988832175928</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45936.988832175928</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45936.988832175928</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45936.988832175928</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45936.988832175928</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45936.988832175928</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45936.988832175928</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45936.988832175928</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45936.988832175928</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45936.988832175928</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45936.988832175928</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45936.988832175928</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45936.988832175928</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45936.988832175928</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45936.988832175928</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45936.988832175928</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45936.988832175928</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45936.988832175928</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45936.988832175928</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45936.988832175928</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45936.988832175928</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45936.988832175928</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45936.988832175928</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45936.988832175928</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45936.988832175928</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45936.988832175928</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45936.988832175928</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45936.988832175928</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45936.988832175928</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45936.988832175928</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45936.988832175928</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45936.988832175928</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45936.988832175928</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45936.988832175928</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45936.988832175928</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45936.988832175928</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45936.988832175928</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45936.988832175928</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45936.988832175928</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45936.988832175928</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45936.988832175928</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45936.988832175928</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45936.988832175928</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45936.988832175928</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45936.988832175928</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45936.988832175928</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45936.988832175928</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45936.988832175928</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45936.988832175928</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45936.988832175928</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45936.988832175928</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45936.988832175928</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45936.988832175928</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45936.988832175928</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45936.988832175928</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45936.988832175928</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45936.988832175928</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45936.988832175928</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45936.988832175928</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45936.988832175928</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45936.988832175928</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45936.988832175928</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45936.988832175928</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45936.988832175928</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45936.988832175928</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45936.988832175928</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45936.988832175928</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45936.988832175928</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45936.988832175928</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45936.988832175928</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45936.988832175928</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45936.988832175928</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45936.988832175928</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45936.988832175928</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45936.988832175928</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45936.988832175928</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45936.988832175928</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45936.988832175928</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45936.988832175928</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45936.988832175928</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45936.988832175928</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45936.988832175928</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45936.988832175928</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45936.988832175928</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45936.988832175928</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45936.988832175928</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45936.988832175928</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45936.988832175928</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45936.988832175928</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45936.988832175928</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45936.988832175928</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45936.988832175928</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45936.988832175928</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45936.988832175928</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45936.988832175928</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45936.988832175928</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45936.988832175928</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45936.988832175928</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45936.988832175928</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45936.988832175928</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45936.988832175928</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45936.988832175928</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45936.988832175928</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45936.988832175928</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45936.988832175928</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45936.988832175928</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45936.988832175928</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45936.988832175928</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45936.988832175928</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45936.988832175928</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45936.988832175928</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45936.988832175928</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45936.988832175928</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45936.988832175928</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45936.988832175928</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45936.988832175928</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45936.988832175928</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45936.988832175928</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45936.988832175928</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45936.988832175928</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45936.988832175928</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45936.988832175928</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45936.988832175928</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45936.988832175928</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45936.988832175928</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45936.988832175928</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45936.988832175928</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45936.988832175928</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45936.988832175928</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45936.988832175928</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45936.988832175928</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45936.988832175928</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45936.988832175928</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45936.988832175928</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45936.988832175928</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45936.988832175928</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45936.988832175928</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45936.988832175928</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45936.988832175928</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45936.988832175928</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45936.988832175928</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45936.988832175928</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45936.988832175928</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45936.988832175928</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45936.988832175928</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45936.988832175928</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45936.988832175928</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45936.988832175928</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45936.988832175928</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45936.988832175928</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45936.988832175928</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45936.988832175928</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45936.988832175928</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45936.988832175928</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45936.988832175928</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45936.988832175928</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45936.988832175928</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45936.988832175928</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45936.988832175928</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45936.988832175928</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45936.988832175928</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45936.988832175928</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45936.988832175928</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45936.988832175928</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45936.988832175928</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45936.988832175928</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45936.988832175928</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45936.988832175928</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45936.988832175928</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45936.988832175928</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45936.988832175928</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45936.988832175928</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45936.988832175928</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45936.988832175928</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45936.988832175928</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45936.988832175928</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45936.988832175928</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45936.988832175928</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45936.988832175928</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45936.988832175928</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45936.988832175928</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45936.988832175928</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45936.988832175928</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45936.988832175928</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45936.988832175928</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45936.988832175928</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45936.988832175928</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45936.988832175928</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45936.988832175928</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45936.988832175928</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45936.988832175928</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45936.988832175928</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45936.988832175928</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45936.988832175928</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45936.988832175928</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45936.988832175928</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45936.988832175928</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45936.988832175928</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45936.988832175928</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45936.988832175928</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45936.988832175928</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45936.988832175928</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45936.988832175928</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45936.988832175928</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45936.988832175928</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45936.988832175928</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45936.988832175928</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45936.988832175928</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45936.988832175928</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45936.988832175928</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45936.988832175928</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45936.988832175928</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45936.988832175928</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45936.988832175928</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45936.988832175928</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45936.988832175928</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45936.988832175928</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45936.988832175928</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45936.988832175928</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45936.988832175928</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45936.988832175928</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45936.988832175928</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45936.988832175928</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45936.988832175928</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45936.988832175928</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45936.988832175928</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45936.988832175928</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45936.988832175928</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45936.988832175928</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45936.988832175928</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45936.988832175928</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45936.988832175928</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45936.988832175928</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45936.988832175928</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45936.988832175928</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45936.988832175928</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45936.988832175928</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45936.988832175928</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45936.988832175928</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45936.988832175928</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45936.988832175928</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45936.988832175928</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45936.988832175928</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45936.988832175928</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45936.988832175928</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45936.988832175928</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45936.988832175928</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45936.988832175928</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45936.988832175928</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45936.988832175928</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45936.988832175928</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45936.988832175928</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45936.988832175928</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45936.988832175928</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45936.988832175928</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45936.988832175928</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45936.988832175928</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45936.988832175928</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45936.988832175928</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45936.988832175928</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45936.988832175928</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45936.988832175928</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45936.988832175928</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45936.988832175928</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45936.988832175928</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45936.988832175928</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45936.988832175928</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45936.988832175928</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45936.988832175928</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45936.988832175928</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45936.988832175928</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45936.988832175928</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45936.988832175928</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45936.988832175928</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45936.988832175928</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45936.988832175928</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45936.988832175928</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45936.988832175928</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45936.988832175928</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45936.988832175928</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45936.988832175928</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45936.988832175928</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45936.988832175928</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45936.988832175928</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45936.988832175928</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45936.988832175928</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45936.988832175928</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45936.988832175928</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45936.988832175928</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45936.988832175928</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45936.988832175928</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45936.988832175928</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45936.988832175928</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45936.988832175928</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45936.988832175928</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45936.988832175928</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45936.988832175928</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45936.988832175928</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45936.988832175928</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45936.988832175928</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45936.988832175928</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45936.988832175928</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45936.988832175928</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45936.988832175928</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45936.988832175928</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45936.988832175928</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45936.988832175928</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45936.988832175928</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45936.988832175928</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45936.988832175928</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45936.988832175928</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45936.988832175928</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45936.988832175928</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45936.988832175928</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45936.988832175928</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45936.988832175928</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45936.988832175928</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45936.988832175928</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45936.988832175928</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45936.988832175928</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45936.988832175928</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45936.988832175928</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45936.988832175928</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45936.988832175928</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45936.988832175928</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45936.988832175928</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45936.988832175928</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45936.988832175928</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45936.988832175928</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45936.988832175928</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45936.988832175928</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45936.988832175928</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45936.988832175928</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45936.988832175928</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45936.988832175928</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45936.988832175928</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45936.988832175928</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45936.988832175928</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45936.988832175928</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45936.988832175928</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45936.988832175928</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45936.988832175928</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45936.988832175928</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45936.988832175928</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45936.988832175928</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45936.988832175928</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45936.988832175928</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45936.988832175928</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45936.988832175928</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45936.988832175928</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45936.988832175928</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45936.988832175928</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45936.988832175928</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45936.988832175928</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45936.988832175928</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45936.988832175928</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45936.988832175928</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45936.988832175928</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45936.988832175928</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45936.988832175928</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45936.988832175928</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45936.988832175928</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45936.988832175928</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45936.988832175928</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45936.988832175928</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45936.988832175928</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45936.988832175928</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45936.988832175928</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45936.988832175928</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45936.988832175928</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45936.988832175928</v>
      </c>
      <c r="H490" s="145"/>
      <c r="I490" s="141" t="str">
        <f>IFERROR(VLOOKUP(D490,DB!A:F,6,0),"")</f>
        <v/>
      </c>
      <c r="J490" s="141" t="str">
        <f>IFERROR(VLOOKUP(D490,DB!A:G,7,0),"")</f>
        <v/>
      </c>
      <c r="K490" s="148"/>
      <c r="L490" s="143" t="str">
        <f>IFERROR(VLOOKUP(D490,DB!A:I,9,0),"")</f>
        <v/>
      </c>
    </row>
    <row r="491" spans="1:12" ht="15" customHeight="1">
      <c r="A491" s="149"/>
      <c r="B491" s="149" t="str">
        <f>IFERROR(VLOOKUP(D491,DB!A:K,11,0),"")</f>
        <v/>
      </c>
      <c r="C491" s="150"/>
      <c r="D491" s="151"/>
      <c r="E491" s="152"/>
      <c r="F491" s="153"/>
      <c r="G491" s="154">
        <f ca="1">IFERROR(NOW()-F491,"")</f>
        <v>45936.988832175928</v>
      </c>
      <c r="H491" s="153"/>
      <c r="I491" s="149" t="str">
        <f>IFERROR(VLOOKUP(D491,DB!A:F,6,0),"")</f>
        <v/>
      </c>
      <c r="J491" s="149" t="str">
        <f>IFERROR(VLOOKUP(D491,DB!A:G,7,0),"")</f>
        <v/>
      </c>
      <c r="K491" s="155"/>
      <c r="L491" s="151" t="str">
        <f>IFERROR(VLOOKUP(D491,DB!A:I,9,0),"")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45.156771990739799</v>
      </c>
      <c r="H2" s="38">
        <v>45891.790393518517</v>
      </c>
      <c r="I2" s="37" t="str">
        <f>IFERROR(VLOOKUP(D2,DB!A:F,6,0),"")</f>
        <v>Generator-SG</v>
      </c>
      <c r="J2" s="37" t="str">
        <f>IFERROR(VLOOKUP(D2,DB!A:G,7,0),"")</f>
        <v>Vandalized</v>
      </c>
      <c r="K2" s="37" t="s">
        <v>39074</v>
      </c>
      <c r="L2" s="37" t="str">
        <f>IFERROR(VLOOKUP(D2,DB!A:I,9,0),"")</f>
        <v>Latis</v>
      </c>
      <c r="M2" s="136"/>
    </row>
    <row r="3" spans="1:13" ht="30.75">
      <c r="A3" s="37" t="s">
        <v>39075</v>
      </c>
      <c r="B3" s="37" t="str">
        <f>IFERROR(VLOOKUP(D3,DB!A:K,11,0),"")</f>
        <v>R5</v>
      </c>
      <c r="C3" s="37">
        <v>1</v>
      </c>
      <c r="D3" s="37" t="s">
        <v>31295</v>
      </c>
      <c r="E3" s="37" t="s">
        <v>39050</v>
      </c>
      <c r="F3" s="38">
        <v>45926.188877314817</v>
      </c>
      <c r="G3" s="39">
        <f ca="1">IFERROR(NOW()-F3,"-")</f>
        <v>10.799954861111473</v>
      </c>
      <c r="H3" s="38">
        <v>45926.158159722225</v>
      </c>
      <c r="I3" s="37" t="str">
        <f>IFERROR(VLOOKUP(D3,DB!A:F,6,0),"")</f>
        <v>SCECO</v>
      </c>
      <c r="J3" s="37" t="str">
        <f>IFERROR(VLOOKUP(D3,DB!A:G,7,0),"")</f>
        <v>Good</v>
      </c>
      <c r="K3" s="37" t="s">
        <v>39076</v>
      </c>
      <c r="L3" s="37" t="str">
        <f>IFERROR(VLOOKUP(D3,DB!A:I,9,0),"")</f>
        <v>Latis</v>
      </c>
      <c r="M3" s="136"/>
    </row>
    <row r="4" spans="1:13" ht="15">
      <c r="A4" s="37"/>
      <c r="B4" s="37" t="str">
        <f>IFERROR(VLOOKUP(D4,DB!A:K,11,0),"")</f>
        <v/>
      </c>
      <c r="C4" s="37"/>
      <c r="D4" s="137"/>
      <c r="E4" s="37"/>
      <c r="F4" s="38"/>
      <c r="G4" s="39">
        <f ca="1">IFERROR(NOW()-F4,"-")</f>
        <v>45936.988832175928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45936.988832175928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45936.988832175928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45936.988832175928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45936.988832175928</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45936.988832175928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45936.988832175928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45936.988832175928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45936.988832175928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45936.988832175928</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45936.988832175928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45936.988832175928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45936.988832175928</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45936.988832175928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45936.988832175928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45936.988832175928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45936.988832175928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45936.988832175928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45936.988832175928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45936.988832175928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45936.988832175928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45936.988832175928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45936.988832175928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45936.988832175928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45936.988832175928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45936.988832175928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45936.988832175928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45936.988832175928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45936.988832175928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45936.988832175928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45936.988832175928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45936.988832175928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45936.988832175928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45936.988832175928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45936.988832175928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45936.988832175928</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45936.988832175928</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45936.988832175928</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45936.988832175928</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45936.988832175928</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45936.988832175928</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45936.988832175928</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45936.988832175928</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45936.988832175928</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45936.988832175928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45936.988832175928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45936.988832175928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45936.988832175928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45936.988832175928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45936.988832175928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45936.988832175928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45936.988832175928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45936.988832175928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45936.988832175928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45936.988832175928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45936.988832175928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45936.988832175928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45936.988832175928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45936.988832175928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45936.988832175928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45936.988832175928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45936.988832175928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45936.988832175928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45936.988832175928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45936.988832175928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45936.988832175928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45936.988832175928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45936.988832175928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45936.988832175928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45936.988832175928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45936.988832175928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45936.988832175928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45936.988832175928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45936.988832175928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45936.988832175928</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45936.988832175928</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45936.988832175928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45936.988832175928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45936.988832175928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45936.988832175928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45936.988832175928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45936.988832175928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45936.988832175928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45936.988832175928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45936.988832175928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45936.988832175928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45936.988832175928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45936.988832175928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45936.988832175928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45936.988832175928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45936.988832175928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45936.988832175928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45936.988832175928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45936.988832175928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45936.988832175928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45936.988832175928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45936.988832175928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45936.988832175928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45936.988832175928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45936.988832175928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45936.988832175928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45936.988832175928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45936.988832175928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45936.988832175928</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45936.988832175928</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45936.988832175928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45936.988832175928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45936.988832175928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45936.988832175928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45936.988832175928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45936.988832175928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45936.988832175928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45936.988832175928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45936.988832175928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45936.988832175928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45936.988832175928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45936.988832175928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45936.988832175928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45936.988832175928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45936.988832175928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45936.988832175928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45936.988832175928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45936.988832175928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45936.988832175928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45936.988832175928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45936.988832175928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45936.988832175928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45936.988832175928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45936.988832175928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45936.988832175928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45936.988832175928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45936.988832175928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45936.988832175928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45936.988832175928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45936.988832175928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45936.988832175928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45936.988832175928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45936.988832175928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45936.988832175928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45936.988832175928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45936.988832175928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45936.988832175928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45936.988832175928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45936.988832175928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45936.988832175928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45936.988832175928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45936.988832175928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45936.988832175928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45936.988832175928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45936.988832175928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45936.988832175928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45936.988832175928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45936.988832175928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45936.988832175928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45936.988832175928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45936.988832175928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45936.988832175928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45936.988832175928</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45936.988832175928</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20" t="s">
        <v>5398</v>
      </c>
      <c r="C2" s="137">
        <v>1</v>
      </c>
      <c r="D2" s="120" t="s">
        <v>34463</v>
      </c>
      <c r="E2" s="137" t="s">
        <v>39078</v>
      </c>
      <c r="F2" s="138">
        <v>45926.772847222222</v>
      </c>
      <c r="G2" s="89">
        <f ca="1">IFERROR(NOW()-F2,"-")</f>
        <v>10.215984953705629</v>
      </c>
      <c r="H2" s="139">
        <v>45927.449074074102</v>
      </c>
      <c r="I2" s="120" t="str">
        <f>IFERROR(VLOOKUP(D2,DB!A:F,6,0),"")</f>
        <v>SCECO</v>
      </c>
      <c r="J2" s="120" t="str">
        <f>IFERROR(VLOOKUP(D2,DB!A:G,7,0),"")</f>
        <v>Weak</v>
      </c>
      <c r="K2" s="137" t="s">
        <v>39079</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45936.988832175928</v>
      </c>
      <c r="H3" s="139">
        <v>45927.987534722219</v>
      </c>
      <c r="I3" s="120" t="str">
        <f>IFERROR(VLOOKUP(D3,DB!A:F,6,0),"")</f>
        <v>SCECO</v>
      </c>
      <c r="J3" s="120" t="str">
        <f>IFERROR(VLOOKUP(D3,DB!A:G,7,0),"")</f>
        <v>Vandalized</v>
      </c>
      <c r="K3" s="137" t="s">
        <v>39080</v>
      </c>
      <c r="L3" s="126" t="str">
        <f>IFERROR(VLOOKUP(D3,DB!A:I,9,0),"")</f>
        <v>Latis</v>
      </c>
    </row>
    <row r="4" spans="1:16383" ht="31.5" customHeight="1">
      <c r="A4" s="137" t="s">
        <v>39081</v>
      </c>
      <c r="B4" s="120" t="s">
        <v>5398</v>
      </c>
      <c r="C4" s="137">
        <v>1</v>
      </c>
      <c r="D4" s="120" t="s">
        <v>32861</v>
      </c>
      <c r="E4" s="137" t="s">
        <v>39078</v>
      </c>
      <c r="F4" s="138">
        <v>45933.880972222221</v>
      </c>
      <c r="G4" s="89">
        <f ca="1">IFERROR(NOW()-F4,"-")</f>
        <v>3.107859953706793</v>
      </c>
      <c r="H4" s="139">
        <v>45929.455266203702</v>
      </c>
      <c r="I4" s="120" t="str">
        <f>IFERROR(VLOOKUP(D4,DB!A:F,6,0),"")</f>
        <v>SCECO</v>
      </c>
      <c r="J4" s="120" t="str">
        <f>IFERROR(VLOOKUP(D4,DB!A:G,7,0),"")</f>
        <v>In progress</v>
      </c>
      <c r="K4" s="137" t="s">
        <v>39079</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20" t="s">
        <v>5398</v>
      </c>
      <c r="C5" s="137">
        <v>1</v>
      </c>
      <c r="D5" s="120" t="s">
        <v>33408</v>
      </c>
      <c r="E5" s="137" t="s">
        <v>38964</v>
      </c>
      <c r="F5" s="138">
        <v>45934.942245370374</v>
      </c>
      <c r="G5" s="89">
        <f ca="1">IFERROR(NOW()-F5,"-")</f>
        <v>2.0465868055543979</v>
      </c>
      <c r="H5" s="139">
        <v>45934.470231481479</v>
      </c>
      <c r="I5" s="120" t="str">
        <f>IFERROR(VLOOKUP(D5,DB!A:F,6,0),"")</f>
        <v>SCECO</v>
      </c>
      <c r="J5" s="120" t="str">
        <f>IFERROR(VLOOKUP(D5,DB!A:G,7,0),"")</f>
        <v>Dead</v>
      </c>
      <c r="K5" s="137" t="s">
        <v>39079</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45936.988832175928</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45936.988832175928</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45936.988832175928</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45936.988832175928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45936.988832175928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45936.988832175928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45936.988832175928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45936.988832175928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45936.988832175928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45936.988832175928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45936.988832175928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45936.988832175928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45936.988832175928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45936.988832175928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45936.988832175928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45936.988832175928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45936.988832175928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45936.988832175928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45936.988832175928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45936.988832175928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45936.988832175928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45936.988832175928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45936.988832175928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45936.988832175928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45936.988832175928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45936.988832175928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45936.988832175928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45936.988832175928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45936.988832175928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45936.988832175928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45936.988832175928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45936.988832175928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45936.988832175928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45936.988832175928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45936.988832175928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45936.988832175928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45936.988832175928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45936.988832175928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45936.988832175928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45936.988832175928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45936.988832175928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45936.988832175928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45936.988832175928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45936.988832175928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45936.988832175928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45936.988832175928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45936.988832175928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45936.988832175928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45936.988832175928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45936.988832175928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45936.988832175928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45936.988832175928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45936.988832175928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45936.988832175928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45936.988832175928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45936.988832175928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45936.988832175928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45936.988832175928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45936.988832175928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45936.988832175928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45936.988832175928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45936.988832175928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45936.988832175928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45936.988832175928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45936.988832175928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45936.988832175928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45936.988832175928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45936.988832175928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45936.988832175928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45936.988832175928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45936.988832175928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45936.988832175928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45936.988832175928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45936.988832175928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45936.988832175928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45936.988832175928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45936.988832175928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45936.988832175928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45936.988832175928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45936.988832175928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45936.988832175928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45936.988832175928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45936.988832175928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45936.988832175928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45936.988832175928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45936.988832175928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45936.988832175928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45936.988832175928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45936.988832175928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45936.988832175928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45936.988832175928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45936.988832175928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45936.988832175928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45936.988832175928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45936.988832175928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45936.988832175928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45936.988832175928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45936.988832175928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45936.988832175928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45936.988832175928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45936.988832175928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45936.988832175928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45936.988832175928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45936.988832175928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45936.988832175928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45936.988832175928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45936.988832175928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45936.988832175928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45936.988832175928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45936.988832175928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45936.988832175928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45936.988832175928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45936.988832175928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45936.988832175928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45936.988832175928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45936.988832175928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45936.988832175928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45936.988832175928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45936.988832175928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45936.988832175928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45936.988832175928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45936.988832175928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45936.988832175928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45936.988832175928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45936.988832175928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45936.988832175928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45936.988832175928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45936.988832175928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45936.988832175928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45936.988832175928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45936.988832175928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45936.988832175928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45936.988832175928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45936.988832175928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45936.988832175928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45936.988832175928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45936.988832175928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45936.988832175928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45936.988832175928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45936.988832175928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45936.988832175928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45936.988832175928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45936.988832175928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45936.988832175928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45936.988832175928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45936.988832175928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45936.988832175928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45936.988832175928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45936.988832175928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45936.988832175928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45936.988832175928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45936.988832175928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45936.988832175928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45936.988832175928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45936.988832175928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45936.988832175928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45936.988832175928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45936.988832175928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45936.988832175928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45936.988832175928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45936.988832175928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45936.988832175928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45936.988832175928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45936.988832175928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45936.988832175928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45936.988832175928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45936.988832175928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45936.988832175928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45936.988832175928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45936.988832175928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45936.988832175928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45936.988832175928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45936.988832175928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45936.988832175928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45936.988832175928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45936.988832175928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45936.988832175928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45936.988832175928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45936.988832175928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45936.988832175928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45936.988832175928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45936.988832175928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45936.988832175928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45936.988832175928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45936.988832175928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45936.988832175928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45936.988832175928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45936.988832175928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45936.988832175928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45936.988832175928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45936.988832175928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45936.988832175928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45936.988832175928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45936.988832175928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45936.988832175928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45936.988832175928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45936.988832175928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45936.988832175928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45936.988832175928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45936.988832175928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45936.988832175928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45936.988832175928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45936.988832175928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45936.988832175928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45936.988832175928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45936.988832175928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45936.988832175928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45936.988832175928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45936.988832175928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45936.988832175928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45936.988832175928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45936.988832175928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45936.988832175928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45936.988832175928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45936.988832175928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45936.988832175928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45936.988832175928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45936.988832175928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45936.988832175928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45936.988832175928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45936.988832175928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45936.988832175928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45936.988832175928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45936.988832175928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45936.988832175928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45936.988832175928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45936.988832175928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45936.988832175928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45936.988832175928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45936.988832175928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45936.988832175928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45936.988832175928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45936.988832175928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45936.988832175928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45936.988832175928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45936.988832175928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45936.988832175928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45936.988832175928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45936.988832175928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45936.988832175928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45936.988832175928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45936.988832175928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45936.988832175928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45936.988832175928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45936.988832175928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45936.988832175928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45936.988832175928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45936.988832175928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45936.988832175928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45936.988832175928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45936.988832175928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45936.988832175928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45936.988832175928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45936.988832175928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45936.988832175928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45936.988832175928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45936.988832175928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45936.988832175928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45936.988832175928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45936.988832175928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45936.988832175928</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2025-10-06T20:46:19Z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