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74" documentId="13_ncr:1_{F6CB121F-512D-4AA6-A0C1-0FB36C537598}" xr6:coauthVersionLast="47" xr6:coauthVersionMax="47" xr10:uidLastSave="{23A9618D-252F-44CA-A8FE-BC59546D463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<sst xmlns="http://schemas.openxmlformats.org/spreadsheetml/2006/main" count="178603" uniqueCount="39085">
  <si>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</si>
  <si>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</si>
  <si>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</si>
  <si>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</si>
  <si>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</si>
  <si>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</si>
  <si>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</si>
  <si>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</si>
  <si>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</si>
  <si>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</si>
  <si>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</si>
  <si>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</si>
  <si>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</si>
  <si>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</si>
  <si>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</si>
  <si>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</si>
  <si>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</si>
  <si>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</si>
  <si>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</si>
  <si>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</si>
  <si>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</si>
  <si>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</si>
  <si>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</si>
  <si>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</si>
  <si>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</si>
  <si>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</si>
  <si>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</si>
  <si>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</si>
  <si>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</si>
  <si>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</si>
  <si>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</si>
  <si>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</si>
  <si>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</si>
  <si>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</si>
  <si>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</si>
  <si>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</si>
  <si>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</si>
  <si>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</si>
  <si>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</si>
  <si>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</si>
  <si>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</si>
  <si>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</si>
  <si>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</si>
  <si>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</si>
  <si>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</si>
  <si>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</si>
  <si>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</si>
  <si>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</si>
  <si>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</si>
  <si>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</si>
  <si>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</si>
  <si>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</si>
  <si>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</si>
  <si>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</si>
  <si>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</si>
  <si>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</si>
  <si>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</si>
  <si>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</si>
  <si>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</si>
  <si>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</si>
  <si>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</si>
  <si>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</si>
  <si>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</si>
  <si>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</si>
  <si>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</si>
  <si>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</si>
  <si>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</si>
  <si>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</si>
  <si>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</si>
  <si>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</si>
  <si>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</si>
  <si>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</si>
  <si>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</si>
  <si>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</si>
  <si>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</si>
  <si>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</si>
  <si>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</si>
  <si>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</si>
  <si>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</si>
  <si>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</si>
  <si>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</si>
  <si>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</si>
  <si>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</si>
  <si>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</si>
  <si>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</si>
  <si>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</si>
  <si>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</si>
  <si>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</si>
  <si>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</si>
  <si>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</si>
  <si>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</si>
  <si>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</si>
  <si>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</si>
  <si>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</si>
  <si>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</si>
  <si>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</si>
  <si>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</si>
  <si>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</si>
  <si>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</si>
  <si>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</si>
  <si>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</si>
  <si>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</si>
  <si>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</si>
  <si>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</si>
  <si>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</si>
  <si>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</si>
  <si>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</si>
  <si>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</si>
  <si>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</si>
  <si>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</si>
  <si>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</si>
  <si>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</si>
  <si>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</si>
  <si>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</si>
  <si>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</si>
  <si>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</si>
  <si>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</si>
  <si>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</si>
  <si>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</si>
  <si>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</si>
  <si>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</si>
  <si>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</si>
  <si>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</si>
  <si>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</si>
  <si>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</si>
  <si>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</si>
  <si>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</si>
  <si>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</si>
  <si>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</si>
  <si>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</si>
  <si>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</si>
  <si>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</si>
  <si>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</si>
  <si>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</si>
  <si>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</si>
  <si>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</si>
  <si>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</si>
  <si>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</si>
  <si>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</si>
  <si>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</si>
  <si>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</si>
  <si>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</si>
  <si>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</si>
  <si>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</si>
  <si>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</si>
  <si>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</si>
  <si>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</si>
  <si>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</si>
  <si>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</si>
  <si>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</si>
  <si>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</si>
  <si>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</si>
  <si>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</si>
  <si>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</si>
  <si>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</si>
  <si>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</si>
  <si>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</si>
  <si>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</si>
  <si>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</si>
  <si>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</si>
  <si>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</si>
  <si>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</si>
  <si>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</si>
  <si>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</si>
  <si>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</si>
  <si>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</si>
  <si>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</si>
  <si>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</si>
  <si>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</si>
  <si>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</si>
  <si>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</si>
  <si>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</si>
  <si>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</si>
  <si>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</si>
  <si>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</si>
  <si>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</si>
  <si>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</si>
  <si>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</si>
  <si>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</si>
  <si>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</si>
  <si>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</si>
  <si>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</si>
  <si>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</si>
  <si>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</si>
  <si>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</si>
  <si>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</si>
  <si>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</si>
  <si>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</si>
  <si>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</si>
  <si>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</si>
  <si>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</si>
  <si>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</si>
  <si>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</si>
  <si>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</si>
  <si>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</si>
  <si>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</si>
  <si>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</si>
  <si>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</si>
  <si>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</si>
  <si>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</si>
  <si>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</si>
  <si>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</si>
  <si>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</si>
  <si>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</si>
  <si>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</si>
  <si>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</si>
  <si>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</si>
  <si>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</si>
  <si>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</si>
  <si>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</si>
  <si>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</si>
  <si>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</si>
  <si>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</si>
  <si>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</si>
  <si>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</si>
  <si>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</si>
  <si>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</si>
  <si>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</si>
  <si>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</si>
  <si>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</si>
  <si>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</si>
  <si>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</si>
  <si>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</si>
  <si>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</si>
  <si>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</si>
  <si>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</si>
  <si>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</si>
  <si>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</si>
  <si>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</si>
  <si>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</si>
  <si>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</si>
  <si>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</si>
  <si>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</si>
  <si>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</si>
  <si>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</si>
  <si>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</si>
  <si>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</si>
  <si>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</si>
  <si>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</si>
  <si>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</si>
  <si>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</si>
  <si>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</si>
  <si>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</si>
  <si>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</si>
  <si>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</si>
  <si>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</si>
  <si>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</si>
  <si>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</si>
  <si>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</si>
  <si>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</si>
  <si>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</si>
  <si>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</si>
  <si>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</si>
  <si>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</si>
  <si>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</si>
  <si>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</si>
  <si>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</si>
  <si>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</si>
  <si>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</si>
  <si>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</si>
  <si>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</si>
  <si>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</si>
  <si>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</si>
  <si>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</si>
  <si>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</si>
  <si>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</si>
  <si>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</si>
  <si>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</si>
  <si>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</si>
  <si>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</si>
  <si>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</si>
  <si>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</si>
  <si>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</si>
  <si>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</si>
  <si>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</si>
  <si>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</si>
  <si>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</si>
  <si>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</si>
  <si>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</si>
  <si>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</si>
  <si>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</si>
  <si>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</si>
  <si>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</si>
  <si>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</si>
  <si>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</si>
  <si>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</si>
  <si>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</si>
  <si>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</si>
  <si>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</si>
  <si>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</si>
  <si>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</si>
  <si>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</si>
  <si>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</si>
  <si>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</si>
  <si>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</si>
  <si>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</si>
  <si>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</si>
  <si>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</si>
  <si>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</si>
  <si>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</si>
  <si>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</si>
  <si>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</si>
  <si>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</si>
  <si>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</si>
  <si>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</si>
  <si>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</si>
  <si>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</si>
  <si>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</si>
  <si>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</si>
  <si>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</si>
  <si>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</si>
  <si>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</si>
  <si>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</si>
  <si>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</si>
  <si>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</si>
  <si>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</si>
  <si>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</si>
  <si>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</si>
  <si>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</si>
  <si>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</si>
  <si>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</si>
  <si>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</si>
  <si>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</si>
  <si>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</si>
  <si>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</si>
  <si>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</si>
  <si>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</si>
  <si>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</si>
  <si>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</si>
  <si>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</si>
  <si>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</si>
  <si>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</si>
  <si>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</si>
  <si>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</si>
  <si>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</si>
  <si>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</si>
  <si>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</si>
  <si>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</si>
  <si>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</si>
  <si>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</si>
  <si>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</si>
  <si>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</si>
  <si>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</si>
  <si>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</si>
  <si>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</si>
  <si>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</si>
  <si>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</si>
  <si>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</si>
  <si>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</si>
  <si>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</si>
  <si>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</si>
  <si>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</si>
  <si>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</si>
  <si>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</si>
  <si>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</si>
  <si>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</si>
  <si>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</si>
  <si>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</si>
  <si>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</si>
  <si>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</si>
  <si>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</si>
  <si>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</si>
  <si>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</si>
  <si>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</si>
  <si>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</si>
  <si>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</si>
  <si>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</si>
  <si>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</si>
  <si>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</si>
  <si>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</si>
  <si>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</si>
  <si>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</si>
  <si>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</si>
  <si>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</si>
  <si>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</si>
  <si>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</si>
  <si>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</si>
  <si>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</si>
  <si>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</si>
  <si>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</si>
  <si>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</si>
  <si>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</si>
  <si>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</si>
  <si>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</si>
  <si>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</si>
  <si>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</si>
  <si>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</si>
  <si>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</si>
  <si>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</si>
  <si>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</si>
  <si>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</si>
  <si>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</si>
  <si>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</si>
  <si>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</si>
  <si>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</si>
  <si>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</si>
  <si>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</si>
  <si>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</si>
  <si>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</si>
  <si>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</si>
  <si>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</si>
  <si>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</si>
  <si>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</si>
  <si>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</si>
  <si>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</si>
  <si>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</si>
  <si>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</si>
  <si>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</si>
  <si>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</si>
  <si>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</si>
  <si>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</si>
  <si>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</si>
  <si>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</si>
  <si>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</si>
  <si>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</si>
  <si>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</si>
  <si>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</si>
  <si>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</si>
  <si>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</si>
  <si>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</si>
  <si>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</si>
  <si>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</si>
  <si>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</si>
  <si>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</si>
  <si>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</si>
  <si>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</si>
  <si>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</si>
  <si>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</si>
  <si>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</si>
  <si>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</si>
  <si>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</si>
  <si>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</si>
  <si>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</si>
  <si>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</si>
  <si>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</si>
  <si>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</si>
  <si>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</si>
  <si>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</si>
  <si>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</si>
  <si>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</si>
  <si>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</si>
  <si>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</si>
  <si>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</si>
  <si>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</si>
  <si>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</si>
  <si>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</si>
  <si>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</si>
  <si>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</si>
  <si>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</si>
  <si>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</si>
  <si>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</si>
  <si>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</si>
  <si>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</si>
  <si>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</si>
  <si>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</si>
  <si>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</si>
  <si>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</si>
  <si>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</si>
  <si>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</si>
  <si>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</si>
  <si>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</si>
  <si>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</si>
  <si>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</si>
  <si>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</si>
  <si>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</si>
  <si>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</si>
  <si>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</si>
  <si>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</si>
  <si>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</si>
  <si>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</si>
  <si>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</si>
  <si>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</si>
  <si>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</si>
  <si>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</si>
  <si>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</si>
  <si>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</si>
  <si>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</si>
  <si>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</si>
  <si>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</si>
  <si>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</si>
  <si>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</si>
  <si>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</si>
  <si>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</si>
  <si>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</si>
  <si>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</si>
  <si>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</si>
  <si>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</si>
  <si>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</si>
  <si>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</si>
  <si>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</si>
  <si>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</si>
  <si>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</si>
  <si>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</si>
  <si>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</si>
  <si>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</si>
  <si>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</si>
  <si>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</si>
  <si>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</si>
  <si>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</si>
  <si>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</si>
  <si>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</si>
  <si>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</si>
  <si>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</si>
  <si>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</si>
  <si>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</si>
  <si>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</si>
  <si>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</si>
  <si>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</si>
  <si>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</si>
  <si>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</si>
  <si>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</si>
  <si>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</si>
  <si>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</si>
  <si>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</si>
  <si>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</si>
  <si>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</si>
  <si>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</si>
  <si>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</si>
  <si>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</si>
  <si>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</si>
  <si>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</si>
  <si>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</si>
  <si>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</si>
  <si>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</si>
  <si>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</si>
  <si>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</si>
  <si>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</si>
  <si>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</si>
  <si>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</si>
  <si>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</si>
  <si>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</si>
  <si>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</si>
  <si>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</si>
  <si>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</si>
  <si>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</si>
  <si>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</si>
  <si>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</si>
  <si>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</si>
  <si>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</si>
  <si>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</si>
  <si>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</si>
  <si>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</si>
  <si>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</si>
  <si>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</si>
  <si>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</si>
  <si>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</si>
  <si>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</si>
  <si>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</si>
  <si>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</si>
  <si>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</si>
  <si>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</si>
  <si>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</si>
  <si>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</si>
  <si>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</si>
  <si>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</si>
  <si>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</si>
  <si>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</si>
  <si>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</si>
  <si>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</si>
  <si>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</si>
  <si>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</si>
  <si>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</si>
  <si>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</si>
  <si>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</si>
  <si>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</si>
  <si>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</si>
  <si>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</si>
  <si>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</si>
  <si>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</si>
  <si>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</si>
  <si>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</si>
  <si>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</si>
  <si>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</si>
  <si>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</si>
  <si>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</si>
  <si>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</si>
  <si>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</si>
  <si>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</si>
  <si>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</si>
  <si>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</si>
  <si>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</si>
  <si>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</si>
  <si>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</si>
  <si>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</si>
  <si>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</si>
  <si>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</si>
  <si>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</si>
  <si>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</si>
  <si>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</si>
  <si>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</si>
  <si>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</si>
  <si>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</si>
  <si>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</si>
  <si>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</si>
  <si>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</si>
  <si>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</si>
  <si>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</si>
  <si>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</si>
  <si>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</si>
  <si>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</si>
  <si>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</si>
  <si>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</si>
  <si>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</si>
  <si>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</si>
  <si>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</si>
  <si>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</si>
  <si>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</si>
  <si>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</si>
  <si>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</si>
  <si>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</si>
  <si>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</si>
  <si>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</si>
  <si>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</si>
  <si>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</si>
  <si>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</si>
  <si>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</si>
  <si>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</si>
  <si>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</si>
  <si>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</si>
  <si>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</si>
  <si>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</si>
  <si>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</si>
  <si>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</si>
  <si>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</si>
  <si>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</si>
  <si>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</si>
  <si>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</si>
  <si>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</si>
  <si>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</si>
  <si>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</si>
  <si>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</si>
  <si>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</si>
  <si>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</si>
  <si>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</si>
  <si>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</si>
  <si>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</si>
  <si>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</si>
  <si>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</si>
  <si>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</si>
  <si>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</si>
  <si>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</si>
  <si>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</si>
  <si>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</si>
  <si>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</si>
  <si>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</si>
  <si>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</si>
  <si>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</si>
  <si>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</si>
  <si>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</si>
  <si>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</si>
  <si>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</si>
  <si>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</si>
  <si>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</si>
  <si>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</si>
  <si>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</si>
  <si>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</si>
  <si>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</si>
  <si>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</si>
  <si>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</si>
  <si>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</si>
  <si>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</si>
  <si>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</si>
  <si>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</si>
  <si>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</si>
  <si>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</si>
  <si>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</si>
  <si>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</si>
  <si>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</si>
  <si>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</si>
  <si>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</si>
  <si>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</si>
  <si>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</si>
  <si>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</si>
  <si>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</si>
  <si>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</si>
  <si>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</si>
  <si>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</si>
  <si>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</si>
  <si>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</si>
  <si>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</si>
  <si>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</si>
  <si>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</si>
  <si>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</si>
  <si>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</si>
  <si>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</si>
  <si>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</si>
  <si>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</si>
  <si>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</si>
  <si>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</si>
  <si>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</si>
  <si>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</si>
  <si>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</si>
  <si>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</si>
  <si>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</si>
  <si>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</si>
  <si>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</si>
  <si>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</si>
  <si>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</si>
  <si>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</si>
  <si>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</si>
  <si>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</si>
  <si>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</si>
  <si>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</si>
  <si>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</si>
  <si>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</si>
  <si>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</si>
  <si>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</si>
  <si>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</si>
  <si>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</si>
  <si>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</si>
  <si>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</si>
  <si>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</si>
  <si>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</si>
  <si>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</si>
  <si>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</si>
  <si>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</si>
  <si>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</si>
  <si>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</si>
  <si>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</si>
  <si>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</si>
  <si>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</si>
  <si>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</si>
  <si>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</si>
  <si>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</si>
  <si>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</si>
  <si>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</si>
  <si>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</si>
  <si>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</si>
  <si>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</si>
  <si>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</si>
  <si>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</si>
  <si>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</si>
  <si>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</si>
  <si>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</si>
  <si>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</si>
  <si>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</si>
  <si>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</si>
  <si>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</si>
  <si>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</si>
  <si>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</si>
  <si>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</si>
  <si>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</si>
  <si>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</si>
  <si>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</si>
  <si>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</si>
  <si>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</si>
  <si>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</si>
  <si>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</si>
  <si>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</si>
  <si>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</si>
  <si>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</si>
  <si>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</si>
  <si>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</si>
  <si>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</si>
  <si>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</si>
  <si>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</si>
  <si>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</si>
  <si>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</si>
  <si>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</si>
  <si>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</si>
  <si>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</si>
  <si>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</si>
  <si>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</si>
  <si>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</si>
  <si>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</si>
  <si>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</si>
  <si>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</si>
  <si>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</si>
  <si>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</si>
  <si>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</si>
  <si>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</si>
  <si>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</si>
  <si>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</si>
  <si>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</si>
  <si>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</si>
  <si>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</si>
  <si>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</si>
  <si>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</si>
  <si>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</si>
  <si>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</si>
  <si>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</si>
  <si>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</si>
  <si>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</si>
  <si>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</si>
  <si>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</si>
  <si>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</si>
  <si>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</si>
  <si>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</si>
  <si>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</si>
  <si>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</si>
  <si>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</si>
  <si>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</si>
  <si>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</si>
  <si>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</si>
  <si>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</si>
  <si>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</si>
  <si>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</si>
  <si>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</si>
  <si>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</si>
  <si>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</si>
  <si>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</si>
  <si>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</si>
  <si>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</si>
  <si>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</si>
  <si>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</si>
  <si>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</si>
  <si>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</si>
  <si>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</si>
  <si>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</si>
  <si>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</si>
  <si>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</si>
  <si>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</si>
  <si>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</si>
  <si>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</si>
  <si>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</si>
  <si>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</si>
  <si>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</si>
  <si>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</si>
  <si>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</si>
  <si>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</si>
  <si>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</si>
  <si>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</si>
  <si>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</si>
  <si>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</si>
  <si>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</si>
  <si>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</si>
  <si>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</si>
  <si>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</si>
  <si>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</si>
  <si>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</si>
  <si>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</si>
  <si>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</si>
  <si>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</si>
  <si>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</si>
  <si>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</si>
  <si>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</si>
  <si>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</si>
  <si>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</si>
  <si>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</si>
  <si>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</si>
  <si>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</si>
  <si>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</si>
  <si>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</si>
  <si>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</si>
  <si>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</si>
  <si>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</si>
  <si>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</si>
  <si>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</si>
  <si>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</si>
  <si>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</si>
  <si>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</si>
  <si>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</si>
  <si>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</si>
  <si>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</si>
  <si>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</si>
  <si>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</si>
  <si>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</si>
  <si>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</si>
  <si>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</si>
  <si>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</si>
  <si>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</si>
  <si>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</si>
  <si>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</si>
  <si>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</si>
  <si>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</si>
  <si>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</si>
  <si>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</si>
  <si>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</si>
  <si>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</si>
  <si>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</si>
  <si>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</si>
  <si>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</si>
  <si>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</si>
  <si>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</si>
  <si>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</si>
  <si>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</si>
  <si>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</si>
  <si>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</si>
  <si>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</si>
  <si>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</si>
  <si>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</si>
  <si>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</si>
  <si>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</si>
  <si>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</si>
  <si>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</si>
  <si>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</si>
  <si>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</si>
  <si>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</si>
  <si>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</si>
  <si>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</si>
  <si>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</si>
  <si>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</si>
  <si>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</si>
  <si>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</si>
  <si>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</si>
  <si>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</si>
  <si>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</si>
  <si>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</si>
  <si>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</si>
  <si>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</si>
  <si>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</si>
  <si>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</si>
  <si>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</si>
  <si>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</si>
  <si>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</si>
  <si>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</si>
  <si>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</si>
  <si>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</si>
  <si>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</si>
  <si>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</si>
  <si>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</si>
  <si>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</si>
  <si>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</si>
  <si>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</si>
  <si>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</si>
  <si>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</si>
  <si>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</si>
  <si>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</si>
  <si>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</si>
  <si>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</si>
  <si>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</si>
  <si>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</si>
  <si>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</si>
  <si>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</si>
  <si>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</si>
  <si>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</si>
  <si>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</si>
  <si>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</si>
  <si>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</si>
  <si>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</si>
  <si>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</si>
  <si>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</si>
  <si>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</si>
  <si>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</si>
  <si>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</si>
  <si>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</si>
  <si>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</si>
  <si>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</si>
  <si>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</si>
  <si>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</si>
  <si>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</si>
  <si>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</si>
  <si>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</si>
  <si>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</si>
  <si>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</si>
  <si>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</si>
  <si>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</si>
  <si>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</si>
  <si>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</si>
  <si>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</si>
  <si>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</si>
  <si>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</si>
  <si>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</si>
  <si>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</si>
  <si>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</si>
  <si>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</si>
  <si>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</si>
  <si>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</si>
  <si>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</si>
  <si>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</si>
  <si>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</si>
  <si>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</si>
  <si>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</si>
  <si>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</si>
  <si>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</si>
  <si>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</si>
  <si>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</si>
  <si>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</si>
  <si>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</si>
  <si>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</si>
  <si>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</si>
  <si>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</si>
  <si>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</si>
  <si>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</si>
  <si>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</si>
  <si>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</si>
  <si>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</si>
  <si>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</si>
  <si>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</si>
  <si>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</si>
  <si>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</si>
  <si>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</si>
  <si>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</si>
  <si>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</si>
  <si>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</si>
  <si>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</si>
  <si>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</si>
  <si>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</si>
  <si>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</si>
  <si>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</si>
  <si>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</si>
  <si>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</si>
  <si>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</si>
  <si>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</si>
  <si>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</si>
  <si>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</si>
  <si>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</si>
  <si>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</si>
  <si>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</si>
  <si>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</si>
  <si>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</si>
  <si>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</si>
  <si>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</si>
  <si>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</si>
  <si>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</si>
  <si>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</si>
  <si>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</si>
  <si>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</si>
  <si>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</si>
  <si>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</si>
  <si>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</si>
  <si>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</si>
  <si>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</si>
  <si>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</si>
  <si>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</si>
  <si>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</si>
  <si>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</si>
  <si>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</si>
  <si>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</si>
  <si>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</si>
  <si>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</si>
  <si>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</si>
  <si>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</si>
  <si>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</si>
  <si>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</si>
  <si>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</si>
  <si>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</si>
  <si>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</si>
  <si>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</si>
  <si>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</si>
  <si>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</si>
  <si>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</si>
  <si>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</si>
  <si>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</si>
  <si>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</si>
  <si>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</si>
  <si>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</si>
  <si>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</si>
  <si>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</si>
  <si>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</si>
  <si>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</si>
  <si>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</si>
  <si>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</si>
  <si>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</si>
  <si>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</si>
  <si>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</si>
  <si>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</si>
  <si>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</si>
  <si>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</si>
  <si>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</si>
  <si>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</si>
  <si>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</si>
  <si>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</si>
  <si>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</si>
  <si>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</si>
  <si>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</si>
  <si>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</si>
  <si>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</si>
  <si>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</si>
  <si>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</si>
  <si>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</si>
  <si>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</si>
  <si>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</si>
  <si>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</si>
  <si>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</si>
  <si>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</si>
  <si>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</si>
  <si>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</si>
  <si>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</si>
  <si>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</si>
  <si>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</si>
  <si>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</si>
  <si>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</si>
  <si>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</si>
  <si>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</si>
  <si>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</si>
  <si>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</si>
  <si>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</si>
  <si>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</si>
  <si>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</si>
  <si>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</si>
  <si>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</si>
  <si>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</si>
  <si>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</si>
  <si>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</si>
  <si>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</si>
  <si>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</si>
  <si>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</si>
  <si>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</si>
  <si>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</si>
  <si>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</si>
  <si>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</si>
  <si>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</si>
  <si>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</si>
  <si>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</si>
  <si>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</si>
  <si>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</si>
  <si>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</si>
  <si>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</si>
  <si>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</si>
  <si>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</si>
  <si>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</si>
  <si>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</si>
  <si>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</si>
  <si>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</si>
  <si>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</si>
  <si>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</si>
  <si>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</si>
  <si>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</si>
  <si>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</si>
  <si>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</si>
  <si>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</si>
  <si>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</si>
  <si>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</si>
  <si>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</si>
  <si>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</si>
  <si>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</si>
  <si>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</si>
  <si>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</si>
  <si>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</si>
  <si>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</si>
  <si>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</si>
  <si>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</si>
  <si>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</si>
  <si>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</si>
  <si>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</si>
  <si>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</si>
  <si>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</si>
  <si>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</si>
  <si>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</si>
  <si>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</si>
  <si>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</si>
  <si>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</si>
  <si>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</si>
  <si>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</si>
  <si>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</si>
  <si>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</si>
  <si>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</si>
  <si>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</si>
  <si>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</si>
  <si>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</si>
  <si>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</si>
  <si>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</si>
  <si>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</si>
  <si>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</si>
  <si>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</si>
  <si>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</si>
  <si>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</si>
  <si>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</si>
  <si>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</si>
  <si>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</si>
  <si>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</si>
  <si>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</si>
  <si>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</si>
  <si>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</si>
  <si>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</si>
  <si>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</si>
  <si>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</si>
  <si>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</si>
  <si>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</si>
  <si>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</si>
  <si>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</si>
  <si>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</si>
  <si>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</si>
  <si>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</si>
  <si>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</si>
  <si>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</si>
  <si>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</si>
  <si>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</si>
  <si>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</si>
  <si>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</si>
  <si>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</si>
  <si>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</si>
  <si>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</si>
  <si>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</si>
  <si>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</si>
  <si>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</si>
  <si>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</si>
  <si>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</si>
  <si>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</si>
  <si>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</si>
  <si>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</si>
  <si>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</si>
  <si>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</si>
  <si>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</si>
  <si>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</si>
  <si>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</si>
  <si>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</si>
  <si>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</si>
  <si>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</si>
  <si>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</si>
  <si>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</si>
  <si>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</si>
  <si>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</si>
  <si>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</si>
  <si>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</si>
  <si>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</si>
  <si>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</si>
  <si>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</si>
  <si>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</si>
  <si>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</si>
  <si>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</si>
  <si>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</si>
  <si>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</si>
  <si>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</si>
  <si>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</si>
  <si>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</si>
  <si>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</si>
  <si>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</si>
  <si>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</si>
  <si>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</si>
  <si>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</si>
  <si>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</si>
  <si>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</si>
  <si>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</si>
  <si>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</si>
  <si>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</si>
  <si>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</si>
  <si>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</si>
  <si>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</si>
  <si>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</si>
  <si>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</si>
  <si>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</si>
  <si>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</si>
  <si>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</si>
  <si>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</si>
  <si>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</si>
  <si>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</si>
  <si>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</si>
  <si>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</si>
  <si>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</si>
  <si>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</si>
  <si>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</si>
  <si>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</si>
  <si>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</si>
  <si>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</si>
  <si>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</si>
  <si>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</si>
  <si>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</si>
  <si>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</si>
  <si>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</si>
  <si>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</si>
  <si>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</si>
  <si>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</si>
  <si>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</si>
  <si>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</si>
  <si>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</si>
  <si>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</si>
  <si>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</si>
  <si>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</si>
  <si>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</si>
  <si>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</si>
  <si>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</si>
  <si>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</si>
  <si>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</si>
  <si>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</si>
  <si>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</si>
  <si>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</si>
  <si>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</si>
  <si>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</si>
  <si>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</si>
  <si>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</si>
  <si>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</si>
  <si>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</si>
  <si>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</si>
  <si>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</si>
  <si>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</si>
  <si>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</si>
  <si>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</si>
  <si>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</si>
  <si>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</si>
  <si>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</si>
  <si>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</si>
  <si>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</si>
  <si>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</si>
  <si>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</si>
  <si>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</si>
  <si>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</si>
  <si>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</si>
  <si>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</si>
  <si>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</si>
  <si>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</si>
  <si>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</si>
  <si>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</si>
  <si>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</si>
  <si>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</si>
  <si>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</si>
  <si>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</si>
  <si>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</si>
  <si>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</si>
  <si>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</si>
  <si>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</si>
  <si>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</si>
  <si>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</si>
  <si>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</si>
  <si>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</si>
  <si>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</si>
  <si>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</si>
  <si>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</si>
  <si>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</si>
  <si>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</si>
  <si>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</si>
  <si>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</si>
  <si>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</si>
  <si>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</si>
  <si>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</si>
  <si>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</si>
  <si>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</si>
  <si>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</si>
  <si>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</si>
  <si>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</si>
  <si>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</si>
  <si>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</si>
  <si>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</si>
  <si>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</si>
  <si>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</si>
  <si>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</si>
  <si>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</si>
  <si>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</si>
  <si>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</si>
  <si>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</si>
  <si>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</si>
  <si>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</si>
  <si>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</si>
  <si>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</si>
  <si>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</si>
  <si>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</si>
  <si>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</si>
  <si>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</si>
  <si>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</si>
  <si>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</si>
  <si>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</si>
  <si>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</si>
  <si>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</si>
  <si>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</si>
  <si>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</si>
  <si>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</si>
  <si>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</si>
  <si>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</si>
  <si>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</si>
  <si>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</si>
  <si>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</si>
  <si>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</si>
  <si>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</si>
  <si>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</si>
  <si>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</si>
  <si>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</si>
  <si>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</si>
  <si>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</si>
  <si>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</si>
  <si>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</si>
  <si>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</si>
  <si>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</si>
  <si>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</si>
  <si>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</si>
  <si>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</si>
  <si>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</si>
  <si>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</si>
  <si>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</si>
  <si>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</si>
  <si>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</si>
  <si>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</si>
  <si>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</si>
  <si>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</si>
  <si>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</si>
  <si>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</si>
  <si>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</si>
  <si>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</si>
  <si>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</si>
  <si>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</si>
  <si>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</si>
  <si>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</si>
  <si>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</si>
  <si>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</si>
  <si>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</si>
  <si>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</si>
  <si>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</si>
  <si>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</si>
  <si>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</si>
  <si>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</si>
  <si>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</si>
  <si>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</si>
  <si>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</si>
  <si>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</si>
  <si>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</si>
  <si>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</si>
  <si>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</si>
  <si>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</si>
  <si>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</si>
  <si>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</si>
  <si>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</si>
  <si>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</si>
  <si>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</si>
  <si>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</si>
  <si>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</si>
  <si>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</si>
  <si>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</si>
  <si>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</si>
  <si>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</si>
  <si>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</si>
  <si>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</si>
  <si>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</si>
  <si>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</si>
  <si>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</si>
  <si>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</si>
  <si>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</si>
  <si>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</si>
  <si>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</si>
  <si>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</si>
  <si>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</si>
  <si>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</si>
  <si>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</si>
  <si>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</si>
  <si>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</si>
  <si>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</si>
  <si>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</si>
  <si>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</si>
  <si>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</si>
  <si>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</si>
  <si>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</si>
  <si>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</si>
  <si>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</si>
  <si>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</si>
  <si>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</si>
  <si>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</si>
  <si>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</si>
  <si>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</si>
  <si>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</si>
  <si>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</si>
  <si>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</si>
  <si>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</si>
  <si>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</si>
  <si>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</si>
  <si>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</si>
  <si>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</si>
  <si>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</si>
  <si>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</si>
  <si>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</si>
  <si>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</si>
  <si>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</si>
  <si>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</si>
  <si>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</si>
  <si>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</si>
  <si>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</si>
  <si>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</si>
  <si>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</si>
  <si>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</si>
  <si>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</si>
  <si>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</si>
  <si>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</si>
  <si>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</si>
  <si>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</si>
  <si>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</si>
  <si>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</si>
  <si>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</si>
  <si>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</si>
  <si>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</si>
  <si>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</si>
  <si>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</si>
  <si>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</si>
  <si>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</si>
  <si>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</si>
  <si>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</si>
  <si>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</si>
  <si>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</si>
  <si>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</si>
  <si>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</si>
  <si>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</si>
  <si>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</si>
  <si>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</si>
  <si>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</si>
  <si>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</si>
  <si>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</si>
  <si>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</si>
  <si>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</si>
  <si>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</si>
  <si>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</si>
  <si>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</si>
  <si>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</si>
  <si>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</si>
  <si>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</si>
  <si>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</si>
  <si>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</si>
  <si>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</si>
  <si>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</si>
  <si>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</si>
  <si>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</si>
  <si>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</si>
  <si>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</si>
  <si>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</si>
  <si>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</si>
  <si>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</si>
  <si>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</si>
  <si>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</si>
  <si>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</si>
  <si>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</si>
  <si>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</si>
  <si>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</si>
  <si>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</si>
  <si>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</si>
  <si>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</si>
  <si>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</si>
  <si>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</si>
  <si>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</si>
  <si>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</si>
  <si>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</si>
  <si>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</si>
  <si>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</si>
  <si>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</si>
  <si>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</si>
  <si>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</si>
  <si>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</si>
  <si>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</si>
  <si>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</si>
  <si>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</si>
  <si>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</si>
  <si>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</si>
  <si>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</si>
  <si>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</si>
  <si>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</si>
  <si>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</si>
  <si>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</si>
  <si>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</si>
  <si>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</si>
  <si>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</si>
  <si>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</si>
  <si>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</si>
  <si>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</si>
  <si>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</si>
  <si>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</si>
  <si>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</si>
  <si>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</si>
  <si>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</si>
  <si>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</si>
  <si>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</si>
  <si>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</si>
  <si>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</si>
  <si>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</si>
  <si>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</si>
  <si>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</si>
  <si>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</si>
  <si>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</si>
  <si>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</si>
  <si>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</si>
  <si>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</si>
  <si>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</si>
  <si>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</si>
  <si>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</si>
  <si>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</si>
  <si>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</si>
  <si>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</si>
  <si>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</si>
  <si>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</si>
  <si>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</si>
  <si>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</si>
  <si>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</si>
  <si>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</si>
  <si>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</si>
  <si>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</si>
  <si>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</si>
  <si>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</si>
  <si>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</si>
  <si>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</si>
  <si>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</si>
  <si>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</si>
  <si>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</si>
  <si>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</si>
  <si>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</si>
  <si>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</si>
  <si>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</si>
  <si>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</si>
  <si>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</si>
  <si>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</si>
  <si>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</si>
  <si>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</si>
  <si>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</si>
  <si>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</si>
  <si>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</si>
  <si>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</si>
  <si>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</si>
  <si>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</si>
  <si>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</si>
  <si>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</si>
  <si>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</si>
  <si>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</si>
  <si>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</si>
  <si>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</si>
  <si>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</si>
  <si>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</si>
  <si>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</si>
  <si>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</si>
  <si>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</si>
  <si>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</si>
  <si>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</si>
  <si>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</si>
  <si>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</si>
  <si>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</si>
  <si>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</si>
  <si>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</si>
  <si>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</si>
  <si>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</si>
  <si>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</si>
  <si>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</si>
  <si>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</si>
  <si>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</si>
  <si>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</si>
  <si>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</si>
  <si>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</si>
  <si>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</si>
  <si>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</si>
  <si>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</si>
  <si>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</si>
  <si>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</si>
  <si>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</si>
  <si>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</si>
  <si>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</si>
  <si>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</si>
  <si>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</si>
  <si>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</si>
  <si>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</si>
  <si>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</si>
  <si>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</si>
  <si>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</si>
  <si>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</si>
  <si>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</si>
  <si>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</si>
  <si>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</si>
  <si>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</si>
  <si>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</si>
  <si>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</si>
  <si>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</si>
  <si>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</si>
  <si>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</si>
  <si>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</si>
  <si>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</si>
  <si>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</si>
  <si>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</si>
  <si>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</si>
  <si>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</si>
  <si>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</si>
  <si>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</si>
  <si>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</si>
  <si>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</si>
  <si>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</si>
  <si>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</si>
  <si>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</si>
  <si>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</si>
  <si>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</si>
  <si>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</si>
  <si>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</si>
  <si>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</si>
  <si>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</si>
  <si>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</si>
  <si>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</si>
  <si>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</si>
  <si>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</si>
  <si>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</si>
  <si>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</si>
  <si>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</si>
  <si>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</si>
  <si>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</si>
  <si>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</si>
  <si>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</si>
  <si>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</si>
  <si>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</si>
  <si>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</si>
  <si>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</si>
  <si>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</si>
  <si>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</si>
  <si>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</si>
  <si>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</si>
  <si>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</si>
  <si>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</si>
  <si>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</si>
  <si>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</si>
  <si>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</si>
  <si>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</si>
  <si>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</si>
  <si>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</si>
  <si>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</si>
  <si>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</si>
  <si>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</si>
  <si>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</si>
  <si>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</si>
  <si>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</si>
  <si>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</si>
  <si>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</si>
  <si>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</si>
  <si>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</si>
  <si>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</si>
  <si>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</si>
  <si>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</si>
  <si>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</si>
  <si>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</si>
  <si>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</si>
  <si>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</si>
  <si>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</si>
  <si>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</si>
  <si>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</si>
  <si>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</si>
  <si>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</si>
  <si>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</si>
  <si>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</si>
  <si>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</si>
  <si>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</si>
  <si>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</si>
  <si>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</si>
  <si>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</si>
  <si>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</si>
  <si>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</si>
  <si>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</si>
  <si>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</si>
  <si>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</si>
  <si>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</si>
  <si>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</si>
  <si>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</si>
  <si>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</si>
  <si>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</si>
  <si>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</si>
  <si>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</si>
  <si>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</si>
  <si>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</si>
  <si>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</si>
  <si>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</si>
  <si>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</si>
  <si>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</si>
  <si>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</si>
  <si>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</si>
  <si>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</si>
  <si>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</si>
  <si>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</si>
  <si>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</si>
  <si>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</si>
  <si>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</si>
  <si>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</si>
  <si>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</si>
  <si>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</si>
  <si>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</si>
  <si>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</si>
  <si>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</si>
  <si>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</si>
  <si>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</si>
  <si>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</si>
  <si>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</si>
  <si>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</si>
  <si>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</si>
  <si>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</si>
  <si>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</si>
  <si>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</si>
  <si>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</si>
  <si>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</si>
  <si>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</si>
  <si>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</si>
  <si>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</si>
  <si>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</si>
  <si>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</si>
  <si>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</si>
  <si>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</si>
  <si>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</si>
  <si>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</si>
  <si>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</si>
  <si>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</si>
  <si>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</si>
  <si>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</si>
  <si>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</si>
  <si>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</si>
  <si>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</si>
  <si>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</si>
  <si>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</si>
  <si>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</si>
  <si>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</si>
  <si>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</si>
  <si>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</si>
  <si>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</si>
  <si>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</si>
  <si>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</si>
  <si>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</si>
  <si>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</si>
  <si>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</si>
  <si>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</si>
  <si>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</si>
  <si>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</si>
  <si>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</si>
  <si>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</si>
  <si>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</si>
  <si>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</si>
  <si>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</si>
  <si>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</si>
  <si>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</si>
  <si>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</si>
  <si>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</si>
  <si>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</si>
  <si>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</si>
  <si>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</si>
  <si>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</si>
  <si>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</si>
  <si>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</si>
  <si>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</si>
  <si>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</si>
  <si>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</si>
  <si>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</si>
  <si>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</si>
  <si>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</si>
  <si>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</si>
  <si>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</si>
  <si>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</si>
  <si>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</si>
  <si>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</si>
  <si>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</si>
  <si>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</si>
  <si>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</si>
  <si>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</si>
  <si>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</si>
  <si>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</si>
  <si>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</si>
  <si>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</si>
  <si>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</si>
  <si>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</si>
  <si>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</si>
  <si>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</si>
  <si>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</si>
  <si>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</si>
  <si>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</si>
  <si>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</si>
  <si>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</si>
  <si>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</si>
  <si>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</si>
  <si>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</si>
  <si>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</si>
  <si>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</si>
  <si>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</si>
  <si>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</si>
  <si>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</si>
  <si>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</si>
  <si>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</si>
  <si>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</si>
  <si>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</si>
  <si>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</si>
  <si>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</si>
  <si>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</si>
  <si>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</si>
  <si>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</si>
  <si>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</si>
  <si>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</si>
  <si>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</si>
  <si>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</si>
  <si>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</si>
  <si>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</si>
  <si>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</si>
  <si>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</si>
  <si>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</si>
  <si>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</si>
  <si>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</si>
  <si>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</si>
  <si>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</si>
  <si>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</si>
  <si>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</si>
  <si>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</si>
  <si>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</si>
  <si>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</si>
  <si>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</si>
  <si>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</si>
  <si>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</si>
  <si>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</si>
  <si>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</si>
  <si>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</si>
  <si>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</si>
  <si>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</si>
  <si>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</si>
  <si>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</si>
  <si>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</si>
  <si>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</si>
  <si>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</si>
  <si>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</si>
  <si>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</si>
  <si>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</si>
  <si>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</si>
  <si>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</si>
  <si>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</si>
  <si>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</si>
  <si>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</si>
  <si>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</si>
  <si>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</si>
  <si>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</si>
  <si>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</si>
  <si>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</si>
  <si>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</si>
  <si>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</si>
  <si>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</si>
  <si>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</si>
  <si>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</si>
  <si>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</si>
  <si>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</si>
  <si>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</si>
  <si>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</si>
  <si>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</si>
  <si>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</si>
  <si>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</si>
  <si>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</si>
  <si>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</si>
  <si>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</si>
  <si>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</si>
  <si>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</si>
  <si>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</si>
  <si>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</si>
  <si>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</si>
  <si>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</si>
  <si>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</si>
  <si>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</si>
  <si>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</si>
  <si>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</si>
  <si>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</si>
  <si>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</si>
  <si>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</si>
  <si>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</si>
  <si>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</si>
  <si>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</si>
  <si>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</si>
  <si>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</si>
  <si>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</si>
  <si>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</si>
  <si>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</si>
  <si>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</si>
  <si>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</si>
  <si>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</si>
  <si>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</si>
  <si>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</si>
  <si>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</si>
  <si>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</si>
  <si>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</si>
  <si>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</si>
  <si>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</si>
  <si>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</si>
  <si>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</si>
  <si>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</si>
  <si>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</si>
  <si>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</si>
  <si>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</si>
  <si>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</si>
  <si>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</si>
  <si>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</si>
  <si>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</si>
  <si>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</si>
  <si>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</si>
  <si>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</si>
  <si>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</si>
  <si>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</si>
  <si>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</si>
  <si>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</si>
  <si>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</si>
  <si>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</si>
  <si>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</si>
  <si>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</si>
  <si>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</si>
  <si>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</si>
  <si>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</si>
  <si>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</si>
  <si>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</si>
  <si>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</si>
  <si>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</si>
  <si>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</si>
  <si>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</si>
  <si>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</si>
  <si>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</si>
  <si>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</si>
  <si>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</si>
  <si>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</si>
  <si>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</si>
  <si>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</si>
  <si>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</si>
  <si>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</si>
  <si>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</si>
  <si>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</si>
  <si>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</si>
  <si>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</si>
  <si>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</si>
  <si>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</si>
  <si>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</si>
  <si>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</si>
  <si>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</si>
  <si>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</si>
  <si>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</si>
  <si>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</si>
  <si>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</si>
  <si>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</si>
  <si>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</si>
  <si>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</si>
  <si>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</si>
  <si>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</si>
  <si>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</si>
  <si>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</si>
  <si>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</si>
  <si>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</si>
  <si>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</si>
  <si>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</si>
  <si>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</si>
  <si>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</si>
  <si>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</si>
  <si>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</si>
  <si>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</si>
  <si>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</si>
  <si>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</si>
  <si>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</si>
  <si>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</si>
  <si>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</si>
  <si>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</si>
  <si>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</si>
  <si>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</si>
  <si>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</si>
  <si>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</si>
  <si>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</si>
  <si>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</si>
  <si>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</si>
  <si>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</si>
  <si>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</si>
  <si>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</si>
  <si>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</si>
  <si>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</si>
  <si>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</si>
  <si>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</si>
  <si>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</si>
  <si>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</si>
  <si>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</si>
  <si>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</si>
  <si>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</si>
  <si>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</si>
  <si>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</si>
  <si>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</si>
  <si>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</si>
  <si>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</si>
  <si>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</si>
  <si>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</si>
  <si>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</si>
  <si>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</si>
  <si>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</si>
  <si>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</si>
  <si>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</si>
  <si>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</si>
  <si>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</si>
  <si>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</si>
  <si>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</si>
  <si>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</si>
  <si>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</si>
  <si>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</si>
  <si>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</si>
  <si>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</si>
  <si>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</si>
  <si>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</si>
  <si>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</si>
  <si>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</si>
  <si>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</si>
  <si>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</si>
  <si>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</si>
  <si>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</si>
  <si>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</si>
  <si>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</si>
  <si>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</si>
  <si>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</si>
  <si>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</si>
  <si>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</si>
  <si>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</si>
  <si>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</si>
  <si>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</si>
  <si>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</si>
  <si>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</si>
  <si>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</si>
  <si>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</si>
  <si>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</si>
  <si>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</si>
  <si>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</si>
  <si>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</si>
  <si>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</si>
  <si>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</si>
  <si>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</si>
  <si>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</si>
  <si>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</si>
  <si>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</si>
  <si>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</si>
  <si>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</si>
  <si>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</si>
  <si>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</si>
  <si>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</si>
  <si>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</si>
  <si>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</si>
  <si>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</si>
  <si>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</si>
  <si>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</si>
  <si>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</si>
  <si>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</si>
  <si>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</si>
  <si>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</si>
  <si>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</si>
  <si>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</si>
  <si>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</si>
  <si>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</si>
  <si>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</si>
  <si>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</si>
  <si>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</si>
  <si>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</si>
  <si>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</si>
  <si>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</si>
  <si>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</si>
  <si>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</si>
  <si>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</si>
  <si>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</si>
  <si>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</si>
  <si>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</si>
  <si>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</si>
  <si>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</si>
  <si>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</si>
  <si>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</si>
  <si>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</si>
  <si>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</si>
  <si>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</si>
  <si>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</si>
  <si>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</si>
  <si>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</si>
  <si>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</si>
  <si>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</si>
  <si>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</si>
  <si>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</si>
  <si>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</si>
  <si>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</si>
  <si>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</si>
  <si>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</si>
  <si>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</si>
  <si>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</si>
  <si>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</si>
  <si>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</si>
  <si>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</si>
  <si>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</si>
  <si>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</si>
  <si>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</si>
  <si>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</si>
  <si>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</si>
  <si>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</si>
  <si>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</si>
  <si>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</si>
  <si>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</si>
  <si>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</si>
  <si>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</si>
  <si>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</si>
  <si>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</si>
  <si>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</si>
  <si>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</si>
  <si>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</si>
  <si>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</si>
  <si>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</si>
  <si>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</si>
  <si>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</si>
  <si>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</si>
  <si>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</si>
  <si>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</si>
  <si>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</si>
  <si>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</si>
  <si>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</si>
  <si>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</si>
  <si>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</si>
  <si>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</si>
  <si>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</si>
  <si>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</si>
  <si>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</si>
  <si>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</si>
  <si>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</si>
  <si>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</si>
  <si>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</si>
  <si>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</si>
  <si>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</si>
  <si>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</si>
  <si>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</si>
  <si>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</si>
  <si>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</si>
  <si>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</si>
  <si>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</si>
  <si>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</si>
  <si>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</si>
  <si>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</si>
  <si>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</si>
  <si>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</si>
  <si>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</si>
  <si>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</si>
  <si>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</si>
  <si>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</si>
  <si>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</si>
  <si>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</si>
  <si>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</si>
  <si>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</si>
  <si>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</si>
  <si>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</si>
  <si>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</si>
  <si>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</si>
  <si>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</si>
  <si>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</si>
  <si>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</si>
  <si>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</si>
  <si>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</si>
  <si>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</si>
  <si>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</si>
  <si>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</si>
  <si>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</si>
  <si>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</si>
  <si>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</si>
  <si>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</si>
  <si>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</si>
  <si>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</si>
  <si>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</si>
  <si>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</si>
  <si>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</si>
  <si>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</si>
  <si>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</si>
  <si>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</si>
  <si>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</si>
  <si>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</si>
  <si>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</si>
  <si>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</si>
  <si>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</si>
  <si>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</si>
  <si>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</si>
  <si>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</si>
  <si>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</si>
  <si>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</si>
  <si>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</si>
  <si>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</si>
  <si>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</si>
  <si>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</si>
  <si>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</si>
  <si>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</si>
  <si>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</si>
  <si>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</si>
  <si>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</si>
  <si>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</si>
  <si>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</si>
  <si>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</si>
  <si>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</si>
  <si>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</si>
  <si>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</si>
  <si>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</si>
  <si>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</si>
  <si>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</si>
  <si>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</si>
  <si>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</si>
  <si>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</si>
  <si>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</si>
  <si>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</si>
  <si>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</si>
  <si>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</si>
  <si>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</si>
  <si>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</si>
  <si>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</si>
  <si>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</si>
  <si>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</si>
  <si>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</si>
  <si>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</si>
  <si>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</si>
  <si>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</si>
  <si>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</si>
  <si>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</si>
  <si>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</si>
  <si>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</si>
  <si>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</si>
  <si>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</si>
  <si>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</si>
  <si>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</si>
  <si>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</si>
  <si>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</si>
  <si>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</si>
  <si>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</si>
  <si>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</si>
  <si>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</si>
  <si>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</si>
  <si>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</si>
  <si>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</si>
  <si>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</si>
  <si>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</si>
  <si>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</si>
  <si>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</si>
  <si>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</si>
  <si>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</si>
  <si>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</si>
  <si>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</si>
  <si>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</si>
  <si>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</si>
  <si>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</si>
  <si>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</si>
  <si>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</si>
  <si>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</si>
  <si>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</si>
  <si>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</si>
  <si>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</si>
  <si>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</si>
  <si>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</si>
  <si>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</si>
  <si>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</si>
  <si>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</si>
  <si>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</si>
  <si>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</si>
  <si>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</si>
  <si>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</si>
  <si>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</si>
  <si>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</si>
  <si>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</si>
  <si>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</si>
  <si>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</si>
  <si>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</si>
  <si>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</si>
  <si>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</si>
  <si>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</si>
  <si>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</si>
  <si>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</si>
  <si>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</si>
  <si>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</si>
  <si>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</si>
  <si>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</si>
  <si>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</si>
  <si>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</si>
  <si>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</si>
  <si>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</si>
  <si>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</si>
  <si>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</si>
  <si>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</si>
  <si>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</si>
  <si>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</si>
  <si>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</si>
  <si>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</si>
  <si>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</si>
  <si>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</si>
  <si>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</si>
  <si>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</si>
  <si>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</si>
  <si>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</si>
  <si>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</si>
  <si>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</si>
  <si>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</si>
  <si>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</si>
  <si>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</si>
  <si>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</si>
  <si>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</si>
  <si>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</si>
  <si>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</si>
  <si>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</si>
  <si>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</si>
  <si>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</si>
  <si>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</si>
  <si>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</si>
  <si>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</si>
  <si>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</si>
  <si>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</si>
  <si>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</si>
  <si>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</si>
  <si>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</si>
  <si>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</si>
  <si>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</si>
  <si>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</si>
  <si>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</si>
  <si>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</si>
  <si>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</si>
  <si>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</si>
  <si>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</si>
  <si>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</si>
  <si>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</si>
  <si>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</si>
  <si>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</si>
  <si>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</si>
  <si>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</si>
  <si>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</si>
  <si>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</si>
  <si>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</si>
  <si>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</si>
  <si>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</si>
  <si>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</si>
  <si>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</si>
  <si>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</si>
  <si>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</si>
  <si>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</si>
  <si>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</si>
  <si>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</si>
  <si>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</si>
  <si>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</si>
  <si>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</si>
  <si>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</si>
  <si>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</si>
  <si>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</si>
  <si>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</si>
  <si>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</si>
  <si>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</si>
  <si>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</si>
  <si>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</si>
  <si>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</si>
  <si>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</si>
  <si>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</si>
  <si>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</si>
  <si>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</si>
  <si>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</si>
  <si>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</si>
  <si>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</si>
  <si>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</si>
  <si>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</si>
  <si>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</si>
  <si>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</si>
  <si>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</si>
  <si>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</si>
  <si>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</si>
  <si>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</si>
  <si>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</si>
  <si>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</si>
  <si>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</si>
  <si>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</si>
  <si>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</si>
  <si>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</si>
  <si>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</si>
  <si>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</si>
  <si>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</si>
  <si>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</si>
  <si>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</si>
  <si>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</si>
  <si>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</si>
  <si>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</si>
  <si>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</si>
  <si>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</si>
  <si>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</si>
  <si>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</si>
  <si>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</si>
  <si>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</si>
  <si>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</si>
  <si>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</si>
  <si>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</si>
  <si>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</si>
  <si>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</si>
  <si>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</si>
  <si>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</si>
  <si>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</si>
  <si>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</si>
  <si>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</si>
  <si>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</si>
  <si>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</si>
  <si>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</si>
  <si>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</si>
  <si>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</si>
  <si>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</si>
  <si>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</si>
  <si>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</si>
  <si>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</si>
  <si>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</si>
  <si>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</si>
  <si>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</si>
  <si>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</si>
  <si>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</si>
  <si>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</si>
  <si>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</si>
  <si>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</si>
  <si>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</si>
  <si>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</si>
  <si>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</si>
  <si>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</si>
  <si>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</si>
  <si>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</si>
  <si>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</si>
  <si>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</si>
  <si>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</si>
  <si>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</si>
  <si>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</si>
  <si>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</si>
  <si>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</si>
  <si>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</si>
  <si>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</si>
  <si>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</si>
  <si>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</si>
  <si>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</si>
  <si>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</si>
  <si>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</si>
  <si>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</si>
  <si>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</si>
  <si>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</si>
  <si>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</si>
  <si>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</si>
  <si>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</si>
  <si>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</si>
  <si>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</si>
  <si>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</si>
  <si>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</si>
  <si>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</si>
  <si>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</si>
  <si>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</si>
  <si>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</si>
  <si>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</si>
  <si>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</si>
  <si>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</si>
  <si>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</si>
  <si>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</si>
  <si>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</si>
  <si>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</si>
  <si>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</si>
  <si>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</si>
  <si>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</si>
  <si>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</si>
  <si>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</si>
  <si>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</si>
  <si>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</si>
  <si>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</si>
  <si>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</si>
  <si>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</si>
  <si>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</si>
  <si>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</si>
  <si>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</si>
  <si>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</si>
  <si>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</si>
  <si>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</si>
  <si>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</si>
  <si>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</si>
  <si>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</si>
  <si>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</si>
  <si>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</si>
  <si>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</si>
  <si>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</si>
  <si>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</si>
  <si>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</si>
  <si>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</si>
  <si>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</si>
  <si>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</si>
  <si>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</si>
  <si>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</si>
  <si>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</si>
  <si>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</si>
  <si>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</si>
  <si>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</si>
  <si>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</si>
  <si>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</si>
  <si>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</si>
  <si>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</si>
  <si>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</si>
  <si>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</si>
  <si>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</si>
  <si>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</si>
  <si>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</si>
  <si>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</si>
  <si>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</si>
  <si>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</si>
  <si>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</si>
  <si>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</si>
  <si>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</si>
  <si>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</si>
  <si>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</si>
  <si>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</si>
  <si>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</si>
  <si>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</si>
  <si>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</si>
  <si>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</si>
  <si>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</si>
  <si>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</si>
  <si>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</si>
  <si>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</si>
  <si>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</si>
  <si>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</si>
  <si>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</si>
  <si>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</si>
  <si>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</si>
  <si>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</si>
  <si>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</si>
  <si>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</si>
  <si>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</si>
  <si>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</si>
  <si>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</si>
  <si>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</si>
  <si>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</si>
  <si>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</si>
  <si>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</si>
  <si>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</si>
  <si>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</si>
  <si>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</si>
  <si>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</si>
  <si>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</si>
  <si>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</si>
  <si>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</si>
  <si>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</si>
  <si>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</si>
  <si>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</si>
  <si>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</si>
  <si>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</si>
  <si>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</si>
  <si>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</si>
  <si>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</si>
  <si>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</si>
  <si>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</si>
  <si>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</si>
  <si>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</si>
  <si>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</si>
  <si>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</si>
  <si>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</si>
  <si>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</si>
  <si>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</si>
  <si>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</si>
  <si>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</si>
  <si>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</si>
  <si>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</si>
  <si>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</si>
  <si>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</si>
  <si>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</si>
  <si>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</si>
  <si>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</si>
  <si>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</si>
  <si>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</si>
  <si>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</si>
  <si>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</si>
  <si>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</si>
  <si>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</si>
  <si>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</si>
  <si>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</si>
  <si>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</si>
  <si>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</si>
  <si>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</si>
  <si>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</si>
  <si>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</si>
  <si>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</si>
  <si>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</si>
  <si>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</si>
  <si>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</si>
  <si>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</si>
  <si>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</si>
  <si>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</si>
  <si>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</si>
  <si>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</si>
  <si>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</si>
  <si>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</si>
  <si>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</si>
  <si>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</si>
  <si>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</si>
  <si>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</si>
  <si>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</si>
  <si>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</si>
  <si>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</si>
  <si>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</si>
  <si>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</si>
  <si>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</si>
  <si>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</si>
  <si>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</si>
  <si>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</si>
  <si>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</si>
  <si>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</si>
  <si>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</si>
  <si>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</si>
  <si>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</si>
  <si>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</si>
  <si>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</si>
  <si>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</si>
  <si>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</si>
  <si>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</si>
  <si>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</si>
  <si>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</si>
  <si>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</si>
  <si>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</si>
  <si>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</si>
  <si>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</si>
  <si>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</si>
  <si>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</si>
  <si>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</si>
  <si>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</si>
  <si>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</si>
  <si>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</si>
  <si>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</si>
  <si>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</si>
  <si>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</si>
  <si>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</si>
  <si>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</si>
  <si>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</si>
  <si>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</si>
  <si>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</si>
  <si>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</si>
  <si>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</si>
  <si>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</si>
  <si>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</si>
  <si>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</si>
  <si>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</si>
  <si>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</si>
  <si>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</si>
  <si>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</si>
  <si>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</si>
  <si>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</si>
  <si>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</si>
  <si>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</si>
  <si>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</si>
  <si>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</si>
  <si>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</si>
  <si>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</si>
  <si>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</si>
  <si>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</si>
  <si>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</si>
  <si>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</si>
  <si>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</si>
  <si>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</si>
  <si>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</si>
  <si>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</si>
  <si>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</si>
  <si>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</si>
  <si>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</si>
  <si>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</si>
  <si>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</si>
  <si>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</si>
  <si>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</si>
  <si>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</si>
  <si>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</si>
  <si>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</si>
  <si>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</si>
  <si>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</si>
  <si>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</si>
  <si>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</si>
  <si>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</si>
  <si>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</si>
  <si>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</si>
  <si>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</si>
  <si>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</si>
  <si>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</si>
  <si>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</si>
  <si>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</si>
  <si>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</si>
  <si>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</si>
  <si>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</si>
  <si>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</si>
  <si>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</si>
  <si>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</si>
  <si>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</si>
  <si>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</si>
  <si>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</si>
  <si>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</si>
  <si>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</si>
  <si>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</si>
  <si>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</si>
  <si>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</si>
  <si>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</si>
  <si>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</si>
  <si>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</si>
  <si>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</si>
  <si>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</si>
  <si>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</si>
  <si>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</si>
  <si>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</si>
  <si>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</si>
  <si>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</si>
  <si>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</si>
  <si>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</si>
  <si>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</si>
  <si>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</si>
  <si>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</si>
  <si>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</si>
  <si>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</si>
  <si>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</si>
  <si>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</si>
  <si>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</si>
  <si>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</si>
  <si>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</si>
  <si>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</si>
  <si>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</si>
  <si>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</si>
  <si>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</si>
  <si>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</si>
  <si>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</si>
  <si>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</si>
  <si>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</si>
  <si>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</si>
  <si>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</si>
  <si>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</si>
  <si>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</si>
  <si>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</si>
  <si>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</si>
  <si>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</si>
  <si>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</si>
  <si>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</si>
  <si>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</si>
  <si>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</si>
  <si>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</si>
  <si>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</si>
  <si>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</si>
  <si>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</si>
  <si>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</si>
  <si>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</si>
  <si>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</si>
  <si>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</si>
  <si>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</si>
  <si>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</si>
  <si>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</si>
  <si>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</si>
  <si>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</si>
  <si>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</si>
  <si>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</si>
  <si>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</si>
  <si>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</si>
  <si>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</si>
  <si>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</si>
  <si>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</si>
  <si>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</si>
  <si>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</si>
  <si>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</si>
  <si>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</si>
  <si>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</si>
  <si>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</si>
  <si>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</si>
  <si>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</si>
  <si>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</si>
  <si>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</si>
  <si>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</si>
  <si>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</si>
  <si>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</si>
  <si>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</si>
  <si>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</si>
  <si>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</si>
  <si>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</si>
  <si>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</si>
  <si>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</si>
  <si>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</si>
  <si>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</si>
  <si>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</si>
  <si>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</si>
  <si>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</si>
  <si>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</si>
  <si>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</si>
  <si>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</si>
  <si>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</si>
  <si>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</si>
  <si>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</si>
  <si>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</si>
  <si>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</si>
  <si>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</si>
  <si>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</si>
  <si>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</si>
  <si>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</si>
  <si>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</si>
  <si>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</si>
  <si>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</si>
  <si>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</si>
  <si>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</si>
  <si>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</si>
  <si>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</si>
  <si>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</si>
  <si>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</si>
  <si>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</si>
  <si>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</si>
  <si>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</si>
  <si>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</si>
  <si>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</si>
  <si>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</si>
  <si>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</si>
  <si>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</si>
  <si>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</si>
  <si>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</si>
  <si>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</si>
  <si>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</si>
  <si>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</si>
  <si>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</si>
  <si>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</si>
  <si>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</si>
  <si>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</si>
  <si>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</si>
  <si>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</si>
  <si>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</si>
  <si>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</si>
  <si>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</si>
  <si>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</si>
  <si>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</si>
  <si>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</si>
  <si>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</si>
  <si>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</si>
  <si>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</si>
  <si>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</si>
  <si>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</si>
  <si>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</si>
  <si>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</si>
  <si>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</si>
  <si>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</si>
  <si>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</si>
  <si>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</si>
  <si>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</si>
  <si>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</si>
  <si>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</si>
  <si>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</si>
  <si>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</si>
  <si>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</si>
  <si>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</si>
  <si>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</si>
  <si>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</si>
  <si>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</si>
  <si>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</si>
  <si>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</si>
  <si>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</si>
  <si>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</si>
  <si>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</si>
  <si>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</si>
  <si>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</si>
  <si>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</si>
  <si>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</si>
  <si>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</si>
  <si>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</si>
  <si>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</si>
  <si>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</si>
  <si>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</si>
  <si>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</si>
  <si>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</si>
  <si>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</si>
  <si>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</si>
  <si>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</si>
  <si>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</si>
  <si>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</si>
  <si>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</si>
  <si>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</si>
  <si>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</si>
  <si>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</si>
  <si>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</si>
  <si>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</si>
  <si>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</si>
  <si>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</si>
  <si>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</si>
  <si>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</si>
  <si>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</si>
  <si>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</si>
  <si>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</si>
  <si>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</si>
  <si>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</si>
  <si>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</si>
  <si>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</si>
  <si>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</si>
  <si>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</si>
  <si>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</si>
  <si>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</si>
  <si>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</si>
  <si>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</si>
  <si>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</si>
  <si>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</si>
  <si>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</si>
  <si>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</si>
  <si>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</si>
  <si>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</si>
  <si>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</si>
  <si>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</si>
  <si>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</si>
  <si>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</si>
  <si>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</si>
  <si>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</si>
  <si>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</si>
  <si>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</si>
  <si>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</si>
  <si>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</si>
  <si>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</si>
  <si>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</si>
  <si>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</si>
  <si>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</si>
  <si>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</si>
  <si>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</si>
  <si>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</si>
  <si>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</si>
  <si>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</si>
  <si>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</si>
  <si>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</si>
  <si>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</si>
  <si>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</si>
  <si>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</si>
  <si>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</si>
  <si>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</si>
  <si>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</si>
  <si>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</si>
  <si>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</si>
  <si>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</si>
  <si>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</si>
  <si>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</si>
  <si>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</si>
  <si>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</si>
  <si>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</si>
  <si>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</si>
  <si>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</si>
  <si>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</si>
  <si>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</si>
  <si>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</si>
  <si>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</si>
  <si>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</si>
  <si>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</si>
  <si>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</si>
  <si>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</si>
  <si>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</si>
  <si>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</si>
  <si>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</si>
  <si>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</si>
  <si>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</si>
  <si>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</si>
  <si>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</si>
  <si>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</si>
  <si>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</si>
  <si>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</si>
  <si>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</si>
  <si>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</si>
  <si>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</si>
  <si>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</si>
  <si>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</si>
  <si>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</si>
  <si>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</si>
  <si>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</si>
  <si>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</si>
  <si>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</si>
  <si>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</si>
  <si>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</si>
  <si>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</si>
  <si>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</si>
  <si>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</si>
  <si>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</si>
  <si>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</si>
  <si>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</si>
  <si>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</si>
  <si>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</si>
  <si>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</si>
  <si>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</si>
  <si>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</si>
  <si>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</si>
  <si>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</si>
  <si>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</si>
  <si>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</si>
  <si>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</si>
  <si>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</si>
  <si>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</si>
  <si>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</si>
  <si>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</si>
  <si>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</si>
  <si>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</si>
  <si>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</si>
  <si>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</si>
  <si>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</si>
  <si>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</si>
  <si>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</si>
  <si>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</si>
  <si>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</si>
  <si>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</si>
  <si>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</si>
  <si>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</si>
  <si>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</si>
  <si>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</si>
  <si>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</si>
  <si>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</si>
  <si>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</si>
  <si>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</si>
  <si>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</si>
  <si>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</si>
  <si>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</si>
  <si>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</si>
  <si>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</si>
  <si>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</si>
  <si>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</si>
  <si>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</si>
  <si>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</si>
  <si>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</si>
  <si>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</si>
  <si>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</si>
  <si>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</si>
  <si>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</si>
  <si>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</si>
  <si>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</si>
  <si>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</si>
  <si>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</si>
  <si>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</si>
  <si>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</si>
  <si>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</si>
  <si>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</si>
  <si>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</si>
  <si>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</si>
  <si>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</si>
  <si>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</si>
  <si>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</si>
  <si>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</si>
  <si>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</si>
  <si>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</si>
  <si>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</si>
  <si>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</si>
  <si>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</si>
  <si>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</si>
  <si>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</si>
  <si>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</si>
  <si>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</si>
  <si>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</si>
  <si>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</si>
  <si>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</si>
  <si>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</si>
  <si>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</si>
  <si>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</si>
  <si>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</si>
  <si>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</si>
  <si>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</si>
  <si>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</si>
  <si>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</si>
  <si>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</si>
  <si>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</si>
  <si>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</si>
  <si>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</si>
  <si>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</si>
  <si>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</si>
  <si>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</si>
  <si>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</si>
  <si>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</si>
  <si>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</si>
  <si>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</si>
  <si>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</si>
  <si>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</si>
  <si>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</si>
  <si>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</si>
  <si>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</si>
  <si>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</si>
  <si>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</si>
  <si>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</si>
  <si>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</si>
  <si>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</si>
  <si>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</si>
  <si>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</si>
  <si>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</si>
  <si>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</si>
  <si>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</si>
  <si>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</si>
  <si>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</si>
  <si>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</si>
  <si>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</si>
  <si>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</si>
  <si>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</si>
  <si>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</si>
  <si>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</si>
  <si>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</si>
  <si>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</si>
  <si>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</si>
  <si>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</si>
  <si>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</si>
  <si>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</si>
  <si>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</si>
  <si>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</si>
  <si>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</si>
  <si>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</si>
  <si>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</si>
  <si>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</si>
  <si>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</si>
  <si>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</si>
  <si>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</si>
  <si>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</si>
  <si>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</si>
  <si>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</si>
  <si>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</si>
  <si>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</si>
  <si>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</si>
  <si>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</si>
  <si>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</si>
  <si>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</si>
  <si>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</si>
  <si>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</si>
  <si>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</si>
  <si>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</si>
  <si>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</si>
  <si>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</si>
  <si>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</si>
  <si>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</si>
  <si>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</si>
  <si>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</si>
  <si>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</si>
  <si>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</si>
  <si>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</si>
  <si>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</si>
  <si>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</si>
  <si>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</si>
  <si>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</si>
  <si>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</si>
  <si>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</si>
  <si>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</si>
  <si>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</si>
  <si>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</si>
  <si>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</si>
  <si>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</si>
  <si>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</si>
  <si>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</si>
  <si>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</si>
  <si>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</si>
  <si>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</si>
  <si>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</si>
  <si>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</si>
  <si>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</si>
  <si>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</si>
  <si>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</si>
  <si>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</si>
  <si>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</si>
  <si>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</si>
  <si>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</si>
  <si>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</si>
  <si>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</si>
  <si>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</si>
  <si>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</si>
  <si>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</si>
  <si>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</si>
  <si>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</si>
  <si>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</si>
  <si>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</si>
  <si>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</si>
  <si>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</si>
  <si>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</si>
  <si>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</si>
  <si>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</si>
  <si>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</si>
  <si>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</si>
  <si>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</si>
  <si>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</si>
  <si>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</si>
  <si>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</si>
  <si>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</si>
  <si>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</si>
  <si>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</si>
  <si>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</si>
  <si>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</si>
  <si>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</si>
  <si>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</si>
  <si>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</si>
  <si>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</si>
  <si>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</si>
  <si>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</si>
  <si>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</si>
  <si>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</si>
  <si>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</si>
  <si>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</si>
  <si>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</si>
  <si>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</si>
  <si>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</si>
  <si>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</si>
  <si>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</si>
  <si>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</si>
  <si>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</si>
  <si>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</si>
  <si>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</si>
  <si>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</si>
  <si>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</si>
  <si>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</si>
  <si>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</si>
  <si>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</si>
  <si>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</si>
  <si>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</si>
  <si>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</si>
  <si>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</si>
  <si>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</si>
  <si>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</si>
  <si>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</si>
  <si>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</si>
  <si>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</si>
  <si>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</si>
  <si>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</si>
  <si>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</si>
  <si>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</si>
  <si>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</si>
  <si>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</si>
  <si>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</si>
  <si>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</si>
  <si>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</si>
  <si>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</si>
  <si>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</si>
  <si>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</si>
  <si>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</si>
  <si>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</si>
  <si>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</si>
  <si>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</si>
  <si>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</si>
  <si>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</si>
  <si>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</si>
  <si>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</si>
  <si>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</si>
  <si>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</si>
  <si>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</si>
  <si>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</si>
  <si>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</si>
  <si>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</si>
  <si>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</si>
  <si>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</si>
  <si>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</si>
  <si>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</si>
  <si>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</si>
  <si>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</si>
  <si>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</si>
  <si>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</si>
  <si>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</si>
  <si>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</si>
  <si>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</si>
  <si>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</si>
  <si>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</si>
  <si>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</si>
  <si>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</si>
  <si>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</si>
  <si>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</si>
  <si>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</si>
  <si>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</si>
  <si>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</si>
  <si>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</si>
  <si>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</si>
  <si>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</si>
  <si>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</si>
  <si>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</si>
  <si>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</si>
  <si>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</si>
  <si>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</si>
  <si>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</si>
  <si>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</si>
  <si>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</si>
  <si>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</si>
  <si>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</si>
  <si>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</si>
  <si>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</si>
  <si>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</si>
  <si>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</si>
  <si>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</si>
  <si>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</si>
  <si>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</si>
  <si>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</si>
  <si>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</si>
  <si>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</si>
  <si>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</si>
  <si>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</si>
  <si>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</si>
  <si>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</si>
  <si>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</si>
  <si>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</si>
  <si>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</si>
  <si>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</si>
  <si>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</si>
  <si>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</si>
  <si>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</si>
  <si>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</si>
  <si>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</si>
  <si>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</si>
  <si>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</si>
  <si>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</si>
  <si>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</si>
  <si>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</si>
  <si>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</si>
  <si>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</si>
  <si>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</si>
  <si>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</si>
  <si>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</si>
  <si>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</si>
  <si>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</si>
  <si>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</si>
  <si>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</si>
  <si>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</si>
  <si>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</si>
  <si>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</si>
  <si>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</si>
  <si>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</si>
  <si>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</si>
  <si>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</si>
  <si>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</si>
  <si>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</si>
  <si>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</si>
  <si>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</si>
  <si>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</si>
  <si>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</si>
  <si>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</si>
  <si>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</si>
  <si>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</si>
  <si>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</si>
  <si>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</si>
  <si>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</si>
  <si>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</si>
  <si>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</si>
  <si>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</si>
  <si>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</si>
  <si>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</si>
  <si>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</si>
  <si>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</si>
  <si>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</si>
  <si>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</si>
  <si>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</si>
  <si>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</si>
  <si>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</si>
  <si>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</si>
  <si>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</si>
  <si>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</si>
  <si>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</si>
  <si>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</si>
  <si>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</si>
  <si>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</si>
  <si>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</si>
  <si>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</si>
  <si>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</si>
  <si>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</si>
  <si>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</si>
  <si>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</si>
  <si>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</si>
  <si>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</si>
  <si>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</si>
  <si>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</si>
  <si>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</si>
  <si>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</si>
  <si>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</si>
  <si>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</si>
  <si>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</si>
  <si>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</si>
  <si>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</si>
  <si>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</si>
  <si>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</si>
  <si>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</si>
  <si>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</si>
  <si>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</si>
  <si>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</si>
  <si>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</si>
  <si>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</si>
  <si>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</si>
  <si>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</si>
  <si>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</si>
  <si>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</si>
  <si>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</si>
  <si>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</si>
  <si>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</si>
  <si>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</si>
  <si>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</si>
  <si>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</si>
  <si>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</si>
  <si>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</si>
  <si>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</si>
  <si>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</si>
  <si>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</si>
  <si>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</si>
  <si>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</si>
  <si>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</si>
  <si>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</si>
  <si>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</si>
  <si>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</si>
  <si>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</si>
  <si>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</si>
  <si>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</si>
  <si>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</si>
  <si>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</si>
  <si>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</si>
  <si>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</si>
  <si>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</si>
  <si>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</si>
  <si>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</si>
  <si>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</si>
  <si>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</si>
  <si>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</si>
  <si>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</si>
  <si>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</si>
  <si>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</si>
  <si>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</si>
  <si>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</si>
  <si>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</si>
  <si>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</si>
  <si>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</si>
  <si>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</si>
  <si>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</si>
  <si>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</si>
  <si>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</si>
  <si>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</si>
  <si>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</si>
  <si>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</si>
  <si>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</si>
  <si>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</si>
  <si>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</si>
  <si>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</si>
  <si>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</si>
  <si>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</si>
  <si>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</si>
  <si>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</si>
  <si>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</si>
  <si>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</si>
  <si>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</si>
  <si>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</si>
  <si>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</si>
  <si>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</si>
  <si>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</si>
  <si>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</si>
  <si>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</si>
  <si>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</si>
  <si>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</si>
  <si>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</si>
  <si>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</si>
  <si>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</si>
  <si>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</si>
  <si>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</si>
  <si>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</si>
  <si>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</si>
  <si>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</si>
  <si>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</si>
  <si>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</si>
  <si>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</si>
  <si>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</si>
  <si>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</si>
  <si>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</si>
  <si>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</si>
  <si>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</si>
  <si>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</si>
  <si>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</si>
  <si>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</si>
  <si>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</si>
  <si>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</si>
  <si>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</si>
  <si>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</si>
  <si>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</si>
  <si>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</si>
  <si>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</si>
  <si>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</si>
  <si>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</si>
  <si>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</si>
  <si>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</si>
  <si>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</si>
  <si>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</si>
  <si>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</si>
  <si>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</si>
  <si>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</si>
  <si>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</si>
  <si>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</si>
  <si>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</si>
  <si>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</si>
  <si>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</si>
  <si>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</si>
  <si>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</si>
  <si>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</si>
  <si>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</si>
  <si>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</si>
  <si>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</si>
  <si>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</si>
  <si>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</si>
  <si>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</si>
  <si>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</si>
  <si>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</si>
  <si>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</si>
  <si>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</si>
  <si>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</si>
  <si>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</si>
  <si>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</si>
  <si>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</si>
  <si>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</si>
  <si>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</si>
  <si>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</si>
  <si>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</si>
  <si>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</si>
  <si>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</si>
  <si>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</si>
  <si>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</si>
  <si>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</si>
  <si>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</si>
  <si>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</si>
  <si>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</si>
  <si>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</si>
  <si>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</si>
  <si>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</si>
  <si>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</si>
  <si>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</si>
  <si>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</si>
  <si>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</si>
  <si>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</si>
  <si>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</si>
  <si>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</si>
  <si>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</si>
  <si>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</si>
  <si>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</si>
  <si>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</si>
  <si>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</si>
  <si>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</si>
  <si>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</si>
  <si>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</si>
  <si>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</si>
  <si>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</si>
  <si>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</si>
  <si>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</si>
  <si>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</si>
  <si>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</si>
  <si>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</si>
  <si>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</si>
  <si>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</si>
  <si>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</si>
  <si>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</si>
  <si>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</si>
  <si>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</si>
  <si>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</si>
  <si>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</si>
  <si>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</si>
  <si>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</si>
  <si>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</si>
  <si>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</si>
  <si>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</si>
  <si>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</si>
  <si>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</si>
  <si>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</si>
  <si>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</si>
  <si>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</si>
  <si>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</si>
  <si>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</si>
  <si>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</si>
  <si>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</si>
  <si>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</si>
  <si>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</si>
  <si>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</si>
  <si>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</si>
  <si>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</si>
  <si>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</si>
  <si>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</si>
  <si>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</si>
  <si>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</si>
  <si>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</si>
  <si>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</si>
  <si>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</si>
  <si>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</si>
  <si>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</si>
  <si>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</si>
  <si>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</si>
  <si>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</si>
  <si>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</si>
  <si>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</si>
  <si>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</si>
  <si>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</si>
  <si>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</si>
  <si>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</si>
  <si>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</si>
  <si>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</si>
  <si>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</si>
  <si>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</si>
  <si>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</si>
  <si>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</si>
  <si>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</si>
  <si>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</si>
  <si>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</si>
  <si>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</si>
  <si>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</si>
  <si>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</si>
  <si>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</si>
  <si>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</si>
  <si>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</si>
  <si>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</si>
  <si>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</si>
  <si>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</si>
  <si>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</si>
  <si>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</si>
  <si>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</si>
  <si>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</si>
  <si>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</si>
  <si>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</si>
  <si>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</si>
  <si>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</si>
  <si>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</si>
  <si>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</si>
  <si>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</si>
  <si>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</si>
  <si>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</si>
  <si>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</si>
  <si>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</si>
  <si>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</si>
  <si>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</si>
  <si>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</si>
  <si>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</si>
  <si>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</si>
  <si>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</si>
  <si>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</si>
  <si>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</si>
  <si>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</si>
  <si>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</si>
  <si>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</si>
  <si>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</si>
  <si>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</si>
  <si>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</si>
  <si>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</si>
  <si>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</si>
  <si>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</si>
  <si>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</si>
  <si>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</si>
  <si>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</si>
  <si>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</si>
  <si>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</si>
  <si>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</si>
  <si>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</si>
  <si>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</si>
  <si>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</si>
  <si>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</si>
  <si>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</si>
  <si>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</si>
  <si>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</si>
  <si>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</si>
  <si>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</si>
  <si>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</si>
  <si>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</si>
  <si>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</si>
  <si>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</si>
  <si>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</si>
  <si>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</si>
  <si>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</si>
  <si>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</si>
  <si>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</si>
  <si>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</si>
  <si>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</si>
  <si>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</si>
  <si>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</si>
  <si>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</si>
  <si>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</si>
  <si>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</si>
  <si>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</si>
  <si>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</si>
  <si>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</si>
  <si>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</si>
  <si>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</si>
  <si>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</si>
  <si>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</si>
  <si>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</si>
  <si>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</si>
  <si>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</si>
  <si>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</si>
  <si>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</si>
  <si>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</si>
  <si>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</si>
  <si>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</si>
  <si>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</si>
  <si>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</si>
  <si>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</si>
  <si>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</si>
  <si>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</si>
  <si>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</si>
  <si>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</si>
  <si>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</si>
  <si>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</si>
  <si>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</si>
  <si>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</si>
  <si>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</si>
  <si>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</si>
  <si>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</si>
  <si>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</si>
  <si>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</si>
  <si>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</si>
  <si>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</si>
  <si>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</si>
  <si>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</si>
  <si>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</si>
  <si>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</si>
  <si>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</si>
  <si>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</si>
  <si>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</si>
  <si>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</si>
  <si>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</si>
  <si>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</si>
  <si>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</si>
  <si>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</si>
  <si>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</si>
  <si>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</si>
  <si>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</si>
  <si>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</si>
  <si>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</si>
  <si>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</si>
  <si>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</si>
  <si>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</si>
  <si>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</si>
  <si>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</si>
  <si>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</si>
  <si>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</si>
  <si>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</si>
  <si>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</si>
  <si>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</si>
  <si>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</si>
  <si>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</si>
  <si>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</si>
  <si>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</si>
  <si>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</si>
  <si>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</si>
  <si>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</si>
  <si>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</si>
  <si>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</si>
  <si>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</si>
  <si>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</si>
  <si>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</si>
  <si>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</si>
  <si>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</si>
  <si>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</si>
  <si>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</si>
  <si>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</si>
  <si>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</si>
  <si>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</si>
  <si>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</si>
  <si>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</si>
  <si>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</si>
  <si>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</si>
  <si>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</si>
  <si>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</si>
  <si>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</si>
  <si>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</si>
  <si>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</si>
  <si>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</si>
  <si>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</si>
  <si>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</si>
  <si>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</si>
  <si>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</si>
  <si>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</si>
  <si>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</si>
  <si>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</si>
  <si>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</si>
  <si>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</si>
  <si>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</si>
  <si>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</si>
  <si>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</si>
  <si>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</si>
  <si>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</si>
  <si>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</si>
  <si>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</si>
  <si>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</si>
  <si>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</si>
  <si>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</si>
  <si>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</si>
  <si>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</si>
  <si>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</si>
  <si>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</si>
  <si>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</si>
  <si>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</si>
  <si>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</si>
  <si>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</si>
  <si>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</si>
  <si>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</si>
  <si>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</si>
  <si>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</si>
  <si>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</si>
  <si>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</si>
  <si>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</si>
  <si>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</si>
  <si>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</si>
  <si>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</si>
  <si>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</si>
  <si>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</si>
  <si>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</si>
  <si>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</si>
  <si>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</si>
  <si>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</si>
  <si>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</si>
  <si>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</si>
  <si>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</si>
  <si>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</si>
  <si>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</si>
  <si>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</si>
  <si>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</si>
  <si>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</si>
  <si>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</si>
  <si>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</si>
  <si>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</si>
  <si>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</si>
  <si>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</si>
  <si>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</si>
  <si>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</si>
  <si>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</si>
  <si>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</si>
  <si>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</si>
  <si>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</si>
  <si>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</si>
  <si>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</si>
  <si>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</si>
  <si>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</si>
  <si>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</si>
  <si>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</si>
  <si>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</si>
  <si>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</si>
  <si>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</si>
  <si>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</si>
  <si>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</si>
  <si>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</si>
  <si>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</si>
  <si>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</si>
  <si>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</si>
  <si>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</si>
  <si>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</si>
  <si>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</si>
  <si>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</si>
  <si>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</si>
  <si>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</si>
  <si>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</si>
  <si>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</si>
  <si>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</si>
  <si>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</si>
  <si>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</si>
  <si>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</si>
  <si>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</si>
  <si>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</si>
  <si>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</si>
  <si>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</si>
  <si>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</si>
  <si>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</si>
  <si>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</si>
  <si>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</si>
  <si>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</si>
  <si>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</si>
  <si>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</si>
  <si>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</si>
  <si>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</si>
  <si>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</si>
  <si>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</si>
  <si>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</si>
  <si>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</si>
  <si>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</si>
  <si>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</si>
  <si>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</si>
  <si>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</si>
  <si>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</si>
  <si>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</si>
  <si>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</si>
  <si>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</si>
  <si>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</si>
  <si>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</si>
  <si>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</si>
  <si>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</si>
  <si>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</si>
  <si>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</si>
  <si>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</si>
  <si>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</si>
  <si>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</si>
  <si>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</si>
  <si>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</si>
  <si>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</si>
  <si>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</si>
  <si>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</si>
  <si>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</si>
  <si>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</si>
  <si>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</si>
  <si>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</si>
  <si>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</si>
  <si>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</si>
  <si>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</si>
  <si>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</si>
  <si>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</si>
  <si>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</si>
  <si>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</si>
  <si>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</si>
  <si>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</si>
  <si>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</si>
  <si>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</si>
  <si>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</si>
  <si>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</si>
  <si>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</si>
  <si>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</si>
  <si>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</si>
  <si>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</si>
  <si>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</si>
  <si>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</si>
  <si>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</si>
  <si>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</si>
  <si>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</si>
  <si>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</si>
  <si>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</si>
  <si>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</si>
  <si>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</si>
  <si>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</si>
  <si>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</si>
  <si>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</si>
  <si>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</si>
  <si>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</si>
  <si>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</si>
  <si>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</si>
  <si>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</si>
  <si>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</si>
  <si>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</si>
  <si>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</si>
  <si>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</si>
  <si>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</si>
  <si>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</si>
  <si>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</si>
  <si>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</si>
  <si>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</si>
  <si>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</si>
  <si>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</si>
  <si>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</si>
  <si>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</si>
  <si>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</si>
  <si>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</si>
  <si>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</si>
  <si>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</si>
  <si>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</si>
  <si>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</si>
  <si>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</si>
  <si>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</si>
  <si>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</si>
  <si>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</si>
  <si>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</si>
  <si>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</si>
  <si>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</si>
  <si>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</si>
  <si>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</si>
  <si>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</si>
  <si>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</si>
  <si>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</si>
  <si>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</si>
  <si>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</si>
  <si>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</si>
  <si>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</si>
  <si>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</si>
  <si>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</si>
  <si>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</si>
  <si>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</si>
  <si>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</si>
  <si>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</si>
  <si>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</si>
  <si>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</si>
  <si>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</si>
  <si>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</si>
  <si>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</si>
  <si>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</si>
  <si>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</si>
  <si>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</si>
  <si>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</si>
  <si>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</si>
  <si>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</si>
  <si>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</si>
  <si>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</si>
  <si>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</si>
  <si>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</si>
  <si>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</si>
  <si>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</si>
  <si>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</si>
  <si>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</si>
  <si>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</si>
  <si>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</si>
  <si>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</si>
  <si>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</si>
  <si>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</si>
  <si>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</si>
  <si>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</si>
  <si>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</si>
  <si>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</si>
  <si>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</si>
  <si>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</si>
  <si>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</si>
  <si>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</si>
  <si>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</si>
  <si>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</si>
  <si>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</si>
  <si>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</si>
  <si>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</si>
  <si>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</si>
  <si>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</si>
  <si>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</si>
  <si>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</si>
  <si>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</si>
  <si>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</si>
  <si>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</si>
  <si>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</si>
  <si>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</si>
  <si>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</si>
  <si>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</si>
  <si>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</si>
  <si>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</si>
  <si>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</si>
  <si>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</si>
  <si>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</si>
  <si>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</si>
  <si>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</si>
  <si>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</si>
  <si>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</si>
  <si>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</si>
  <si>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</si>
  <si>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</si>
  <si>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</si>
  <si>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</si>
  <si>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</si>
  <si>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</si>
  <si>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</si>
  <si>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</si>
  <si>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</si>
  <si>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</si>
  <si>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</si>
  <si>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</si>
  <si>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</si>
  <si>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</si>
  <si>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</si>
  <si>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</si>
  <si>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</si>
  <si>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</si>
  <si>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</si>
  <si>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</si>
  <si>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</si>
  <si>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</si>
  <si>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</si>
  <si>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</si>
  <si>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</si>
  <si>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</si>
  <si>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</si>
  <si>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</si>
  <si>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</si>
  <si>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</si>
  <si>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</si>
  <si>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</si>
  <si>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</si>
  <si>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</si>
  <si>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</si>
  <si>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</si>
  <si>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</si>
  <si>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</si>
  <si>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</si>
  <si>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</si>
  <si>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</si>
  <si>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</si>
  <si>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</si>
  <si>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</si>
  <si>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</si>
  <si>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</si>
  <si>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</si>
  <si>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</si>
  <si>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</si>
  <si>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</si>
  <si>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</si>
  <si>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</si>
  <si>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</si>
  <si>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</si>
  <si>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</si>
  <si>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</si>
  <si>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</si>
  <si>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</si>
  <si>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</si>
  <si>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</si>
  <si>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</si>
  <si>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</si>
  <si>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</si>
  <si>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</si>
  <si>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</si>
  <si>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</si>
  <si>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</si>
  <si>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</si>
  <si>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</si>
  <si>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</si>
  <si>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</si>
  <si>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</si>
  <si>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</si>
  <si>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</si>
  <si>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</si>
  <si>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</si>
  <si>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</si>
  <si>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</si>
  <si>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</si>
  <si>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</si>
  <si>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</si>
  <si>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</si>
  <si>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</si>
  <si>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</si>
  <si>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</si>
  <si>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</si>
  <si>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</si>
  <si>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</si>
  <si>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</si>
  <si>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</si>
  <si>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</si>
  <si>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</si>
  <si>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</si>
  <si>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</si>
  <si>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</si>
  <si>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</si>
  <si>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</si>
  <si>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</si>
  <si>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</si>
  <si>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</si>
  <si>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</si>
  <si>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</si>
  <si>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</si>
  <si>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</si>
  <si>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</si>
  <si>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</si>
  <si>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</si>
  <si>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</si>
  <si>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</si>
  <si>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</si>
  <si>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</si>
  <si>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</si>
  <si>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</si>
  <si>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</si>
  <si>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</si>
  <si>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</si>
  <si>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</si>
  <si>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</si>
  <si>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</si>
  <si>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</si>
  <si>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</si>
  <si>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</si>
  <si>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</si>
  <si>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</si>
  <si>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</si>
  <si>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</si>
  <si>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</si>
  <si>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</si>
  <si>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</si>
  <si>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</si>
  <si>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</si>
  <si>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</si>
  <si>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</si>
  <si>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</si>
  <si>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</si>
  <si>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</si>
  <si>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</si>
  <si>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</si>
  <si>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</si>
  <si>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</si>
  <si>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</si>
  <si>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</si>
  <si>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</si>
  <si>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</si>
  <si>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</si>
  <si>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</si>
  <si>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</si>
  <si>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</si>
  <si>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</si>
  <si>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</si>
  <si>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</si>
  <si>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</si>
  <si>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</si>
  <si>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</si>
  <si>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</si>
  <si>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</si>
  <si>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</si>
  <si>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</si>
  <si>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</si>
  <si>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</si>
  <si>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</si>
  <si>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</si>
  <si>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</si>
  <si>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</si>
  <si>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</si>
  <si>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</si>
  <si>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</si>
  <si>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</si>
  <si>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</si>
  <si>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</si>
  <si>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</si>
  <si>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</si>
  <si>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</si>
  <si>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</si>
  <si>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</si>
  <si>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</si>
  <si>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</si>
  <si>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</si>
  <si>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</si>
  <si>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</si>
  <si>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</si>
  <si>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</si>
  <si>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</si>
  <si>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</si>
  <si>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</si>
  <si>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</si>
  <si>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</si>
  <si>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</si>
  <si>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</si>
  <si>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</si>
  <si>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</si>
  <si>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</si>
  <si>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</si>
  <si>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</si>
  <si>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</si>
  <si>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</si>
  <si>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</si>
  <si>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</si>
  <si>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</si>
  <si>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</si>
  <si>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</si>
  <si>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</si>
  <si>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</si>
  <si>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</si>
  <si>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</si>
  <si>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</si>
  <si>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</si>
  <si>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</si>
  <si>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</si>
  <si>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</si>
  <si>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</si>
  <si>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</si>
  <si>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</si>
  <si>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</si>
  <si>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</si>
  <si>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</si>
  <si>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</si>
  <si>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</si>
  <si>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</si>
  <si>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</si>
  <si>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</si>
  <si>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</si>
  <si>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</si>
  <si>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</si>
  <si>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</si>
  <si>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</si>
  <si>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</si>
  <si>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</si>
  <si>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</si>
  <si>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</si>
  <si>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</si>
  <si>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</si>
  <si>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</si>
  <si>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</si>
  <si>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</si>
  <si>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</si>
  <si>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</si>
  <si>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</si>
  <si>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</si>
  <si>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</si>
  <si>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</si>
  <si>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</si>
  <si>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</si>
  <si>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</si>
  <si>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</si>
  <si>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</si>
  <si>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</si>
  <si>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</si>
  <si>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</si>
  <si>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</si>
  <si>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</si>
  <si>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</si>
  <si>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</si>
  <si>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</si>
  <si>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</si>
  <si>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</si>
  <si>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</si>
  <si>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</si>
  <si>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</si>
  <si>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</si>
  <si>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</si>
  <si>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</si>
  <si>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</si>
  <si>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</si>
  <si>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</si>
  <si>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</si>
  <si>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</si>
  <si>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</si>
  <si>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</si>
  <si>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</si>
  <si>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</si>
  <si>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</si>
  <si>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</si>
  <si>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</si>
  <si>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</si>
  <si>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</si>
  <si>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</si>
  <si>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</si>
  <si>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</si>
  <si>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</si>
  <si>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</si>
  <si>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</si>
  <si>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</si>
  <si>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</si>
  <si>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</si>
  <si>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</si>
  <si>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</si>
  <si>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</si>
  <si>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</si>
  <si>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</si>
  <si>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</si>
  <si>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</si>
  <si>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</si>
  <si>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</si>
  <si>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</si>
  <si>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</si>
  <si>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</si>
  <si>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</si>
  <si>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</si>
  <si>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</si>
  <si>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</si>
  <si>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</si>
  <si>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</si>
  <si>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</si>
  <si>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</si>
  <si>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</si>
  <si>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</si>
  <si>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</si>
  <si>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</si>
  <si>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</si>
  <si>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</si>
  <si>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</si>
  <si>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</si>
  <si>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</si>
  <si>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</si>
  <si>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</si>
  <si>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</si>
  <si>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</si>
  <si>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</si>
  <si>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</si>
  <si>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</si>
  <si>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</si>
  <si>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</si>
  <si>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</si>
  <si>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</si>
  <si>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</si>
  <si>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</si>
  <si>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</si>
  <si>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</si>
  <si>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</si>
  <si>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</si>
  <si>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</si>
  <si>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</si>
  <si>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</si>
  <si>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</si>
  <si>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</si>
  <si>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</si>
  <si>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</si>
  <si>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</si>
  <si>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</si>
  <si>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</si>
  <si>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</si>
  <si>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</si>
  <si>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</si>
  <si>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</si>
  <si>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</si>
  <si>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</si>
  <si>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</si>
  <si>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</si>
  <si>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</si>
  <si>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</si>
  <si>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</si>
  <si>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</si>
  <si>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</si>
  <si>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</si>
  <si>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</si>
  <si>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</si>
  <si>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</si>
  <si>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</si>
  <si>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</si>
  <si>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</si>
  <si>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</si>
  <si>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</si>
  <si>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</si>
  <si>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</si>
  <si>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</si>
  <si>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</si>
  <si>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</si>
  <si>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</si>
  <si>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</si>
  <si>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</si>
  <si>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</si>
  <si>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</si>
  <si>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</si>
  <si>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</si>
  <si>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</si>
  <si>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</si>
  <si>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</si>
  <si>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</si>
  <si>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</si>
  <si>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</si>
  <si>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</si>
  <si>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</si>
  <si>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</si>
  <si>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</si>
  <si>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</si>
  <si>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</si>
  <si>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</si>
  <si>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</si>
  <si>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</si>
  <si>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</si>
  <si>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</si>
  <si>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</si>
  <si>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</si>
  <si>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</si>
  <si>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</si>
  <si>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</si>
  <si>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</si>
  <si>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</si>
  <si>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</si>
  <si>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</si>
  <si>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</si>
  <si>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</si>
  <si>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</si>
  <si>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</si>
  <si>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</si>
  <si>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</si>
  <si>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</si>
  <si>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</si>
  <si>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</si>
  <si>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</si>
  <si>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</si>
  <si>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</si>
  <si>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</si>
  <si>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</si>
  <si>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</si>
  <si>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</si>
  <si>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</si>
  <si>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</si>
  <si>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</si>
  <si>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</si>
  <si>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</si>
  <si>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</si>
  <si>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</si>
  <si>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</si>
  <si>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</si>
  <si>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</si>
  <si>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</si>
  <si>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</si>
  <si>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</si>
  <si>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</si>
  <si>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</si>
  <si>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</si>
  <si>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</si>
  <si>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</si>
  <si>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</si>
  <si>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</si>
  <si>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</si>
  <si>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</si>
  <si>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</si>
  <si>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</si>
  <si>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</si>
  <si>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</si>
  <si>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</si>
  <si>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</si>
  <si>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</si>
  <si>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</si>
  <si>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</si>
  <si>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</si>
  <si>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</si>
  <si>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</si>
  <si>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</si>
  <si>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</si>
  <si>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</si>
  <si>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</si>
  <si>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</si>
  <si>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</si>
  <si>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</si>
  <si>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</si>
  <si>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</si>
  <si>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</si>
  <si>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</si>
  <si>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</si>
  <si>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</si>
  <si>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</si>
  <si>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</si>
  <si>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</si>
  <si>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</si>
  <si>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</si>
  <si>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</si>
  <si>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</si>
  <si>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</si>
  <si>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</si>
  <si>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</si>
  <si>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</si>
  <si>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</si>
  <si>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</si>
  <si>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</si>
  <si>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</si>
  <si>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</si>
  <si>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</si>
  <si>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</si>
  <si>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</si>
  <si>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</si>
  <si>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</si>
  <si>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</si>
  <si>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</si>
  <si>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</si>
  <si>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</si>
  <si>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</si>
  <si>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</si>
  <si>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</si>
  <si>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</si>
  <si>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</si>
  <si>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</si>
  <si>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</si>
  <si>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</si>
  <si>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</si>
  <si>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</si>
  <si>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</si>
  <si>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</si>
  <si>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</si>
  <si>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</si>
  <si>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</si>
  <si>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</si>
  <si>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</si>
  <si>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</si>
  <si>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</si>
  <si>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</si>
  <si>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</si>
  <si>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</si>
  <si>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</si>
  <si>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</si>
  <si>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</si>
  <si>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</si>
  <si>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</si>
  <si>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</si>
  <si>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</si>
  <si>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</si>
  <si>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</si>
  <si>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</si>
  <si>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</si>
  <si>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</si>
  <si>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</si>
  <si>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</si>
  <si>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</si>
  <si>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</si>
  <si>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</si>
  <si>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</si>
  <si>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</si>
  <si>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</si>
  <si>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</si>
  <si>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</si>
  <si>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</si>
  <si>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</si>
  <si>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</si>
  <si>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</si>
  <si>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</si>
  <si>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</si>
  <si>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</si>
  <si>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</si>
  <si>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</si>
  <si>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</si>
  <si>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</si>
  <si>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</si>
  <si>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</si>
  <si>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</si>
  <si>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</si>
  <si>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</si>
  <si>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</si>
  <si>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</si>
  <si>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</si>
  <si>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</si>
  <si>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</si>
  <si>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</si>
  <si>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</si>
  <si>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</si>
  <si>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</si>
  <si>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</si>
  <si>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</si>
  <si>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</si>
  <si>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</si>
  <si>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</si>
  <si>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</si>
  <si>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</si>
  <si>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</si>
  <si>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</si>
  <si>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</si>
  <si>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</si>
  <si>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</si>
  <si>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</si>
  <si>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</si>
  <si>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</si>
  <si>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</si>
  <si>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</si>
  <si>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</si>
  <si>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</si>
  <si>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</si>
  <si>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</si>
  <si>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</si>
  <si>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</si>
  <si>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</si>
  <si>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</si>
  <si>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</si>
  <si>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</si>
  <si>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</si>
  <si>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</si>
  <si>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</si>
  <si>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</si>
  <si>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</si>
  <si>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</si>
  <si>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</si>
  <si>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</si>
  <si>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</si>
  <si>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</si>
  <si>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</si>
  <si>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</si>
  <si>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</si>
  <si>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</si>
  <si>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</si>
  <si>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</si>
  <si>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</si>
  <si>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</si>
  <si>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</si>
  <si>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</si>
  <si>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</si>
  <si>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</si>
  <si>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</si>
  <si>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</si>
  <si>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</si>
  <si>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</si>
  <si>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</si>
  <si>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</si>
  <si>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</si>
  <si>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</si>
  <si>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</si>
  <si>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</si>
  <si>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</si>
  <si>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</si>
  <si>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</si>
  <si>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</si>
  <si>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</si>
  <si>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</si>
  <si>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</si>
  <si>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</si>
  <si>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</si>
  <si>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</si>
  <si>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</si>
  <si>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</si>
  <si>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</si>
  <si>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</si>
  <si>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</si>
  <si>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</si>
  <si>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</si>
  <si>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</si>
  <si>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</si>
  <si>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</si>
  <si>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</si>
  <si>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</si>
  <si>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</si>
  <si>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</si>
  <si>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</si>
  <si>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</si>
  <si>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</si>
  <si>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</si>
  <si>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</si>
  <si>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</si>
  <si>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</si>
  <si>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</si>
  <si>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</si>
  <si>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</si>
  <si>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</si>
  <si>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</si>
  <si>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</si>
  <si>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</si>
  <si>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</si>
  <si>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</si>
  <si>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</si>
  <si>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</si>
  <si>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</si>
  <si>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</si>
  <si>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</si>
  <si>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</si>
  <si>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</si>
  <si>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</si>
  <si>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</si>
  <si>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</si>
  <si>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</si>
  <si>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</si>
  <si>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</si>
  <si>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</si>
  <si>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</si>
  <si>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</si>
  <si>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</si>
  <si>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</si>
  <si>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</si>
  <si>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</si>
  <si>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</si>
  <si>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</si>
  <si>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</si>
  <si>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</si>
  <si>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</si>
  <si>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</si>
  <si>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</si>
  <si>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</si>
  <si>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</si>
  <si>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</si>
  <si>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</si>
  <si>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</si>
  <si>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</si>
  <si>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</si>
  <si>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</si>
  <si>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</si>
  <si>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</si>
  <si>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</si>
  <si>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</si>
  <si>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</si>
  <si>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</si>
  <si>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</si>
  <si>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</si>
  <si>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</si>
  <si>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</si>
  <si>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</si>
  <si>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</si>
  <si>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</si>
  <si>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</si>
  <si>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</si>
  <si>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</si>
  <si>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</si>
  <si>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</si>
  <si>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</si>
  <si>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</si>
  <si>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</si>
  <si>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</si>
  <si>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</si>
  <si>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</si>
  <si>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</si>
  <si>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</si>
  <si>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</si>
  <si>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</si>
  <si>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</si>
  <si>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</si>
  <si>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</si>
  <si>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</si>
  <si>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</si>
  <si>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</si>
  <si>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</si>
  <si>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</si>
  <si>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</si>
  <si>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</si>
  <si>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</si>
  <si>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</si>
  <si>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</si>
  <si>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</si>
  <si>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</si>
  <si>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</si>
  <si>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</si>
  <si>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</si>
  <si>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</si>
  <si>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</si>
  <si>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</si>
  <si>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</si>
  <si>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</si>
  <si>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</si>
  <si>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</si>
  <si>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</si>
  <si>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</si>
  <si>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</si>
  <si>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</si>
  <si>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</si>
  <si>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</si>
  <si>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</si>
  <si>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</si>
  <si>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</si>
  <si>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</si>
  <si>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</si>
  <si>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</si>
  <si>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</si>
  <si>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</si>
  <si>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</si>
  <si>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</si>
  <si>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</si>
  <si>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</si>
  <si>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</si>
  <si>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</si>
  <si>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</si>
  <si>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</si>
  <si>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</si>
  <si>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</si>
  <si>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</si>
  <si>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</si>
  <si>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</si>
  <si>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</si>
  <si>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</si>
  <si>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</si>
  <si>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</si>
  <si>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</si>
  <si>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</si>
  <si>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</si>
  <si>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</si>
  <si>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</si>
  <si>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</si>
  <si>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</si>
  <si>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</si>
  <si>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</si>
  <si>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</si>
  <si>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</si>
  <si>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</si>
  <si>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</si>
  <si>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</si>
  <si>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</si>
  <si>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</si>
  <si>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</si>
  <si>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</si>
  <si>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</si>
  <si>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</si>
  <si>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</si>
  <si>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</si>
  <si>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</si>
  <si>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</si>
  <si>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</si>
  <si>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</si>
  <si>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</si>
  <si>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</si>
  <si>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</si>
  <si>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</si>
  <si>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</si>
  <si>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</si>
  <si>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</si>
  <si>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</si>
  <si>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</si>
  <si>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</si>
  <si>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</si>
  <si>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</si>
  <si>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</si>
  <si>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</si>
  <si>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</si>
  <si>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</si>
  <si>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</si>
  <si>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</si>
  <si>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</si>
  <si>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</si>
  <si>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</si>
  <si>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</si>
  <si>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</si>
  <si>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</si>
  <si>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</si>
  <si>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</si>
  <si>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</si>
  <si>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</si>
  <si>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</si>
  <si>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</si>
  <si>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</si>
  <si>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</si>
  <si>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</si>
  <si>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</si>
  <si>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</si>
  <si>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</si>
  <si>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</si>
  <si>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</si>
  <si>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</si>
  <si>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</si>
  <si>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</si>
  <si>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</si>
  <si>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</si>
  <si>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</si>
  <si>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</si>
  <si>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</si>
  <si>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</si>
  <si>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</si>
  <si>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</si>
  <si>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</si>
  <si>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</si>
  <si>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</si>
  <si>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</si>
  <si>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</si>
  <si>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</si>
  <si>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</si>
  <si>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</si>
  <si>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</si>
  <si>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</si>
  <si>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</si>
  <si>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</si>
  <si>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</si>
  <si>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</si>
  <si>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</si>
  <si>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</si>
  <si>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</si>
  <si>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</si>
  <si>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</si>
  <si>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</si>
  <si>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</si>
  <si>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</si>
  <si>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</si>
  <si>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</si>
  <si>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</si>
  <si>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</si>
  <si>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</si>
  <si>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</si>
  <si>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</si>
  <si>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</si>
  <si>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</si>
  <si>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</si>
  <si>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</si>
  <si>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</si>
  <si>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</si>
  <si>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</si>
  <si>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</si>
  <si>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</si>
  <si>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</si>
  <si>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</si>
  <si>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</si>
  <si>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</si>
  <si>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</si>
  <si>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</si>
  <si>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</si>
  <si>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</si>
  <si>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</si>
  <si>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</si>
  <si>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</si>
  <si>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</si>
  <si>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</si>
  <si>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</si>
  <si>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</si>
  <si>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</si>
  <si>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</si>
  <si>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</si>
  <si>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</si>
  <si>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</si>
  <si>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</si>
  <si>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</si>
  <si>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</si>
  <si>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</si>
  <si>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</si>
  <si>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</si>
  <si>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</si>
  <si>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</si>
  <si>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</si>
  <si>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</si>
  <si>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</si>
  <si>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</si>
  <si>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</si>
  <si>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</si>
  <si>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</si>
  <si>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</si>
  <si>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</si>
  <si>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</si>
  <si>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</si>
  <si>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</si>
  <si>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</si>
  <si>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</si>
  <si>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</si>
  <si>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</si>
  <si>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</si>
  <si>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</si>
  <si>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</si>
  <si>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</si>
  <si>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</si>
  <si>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</si>
  <si>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</si>
  <si>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</si>
  <si>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</si>
  <si>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</si>
  <si>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</si>
  <si>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</si>
  <si>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</si>
  <si>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</si>
  <si>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</si>
  <si>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</si>
  <si>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</si>
  <si>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</si>
  <si>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</si>
  <si>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</si>
  <si>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</si>
  <si>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</si>
  <si>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</si>
  <si>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</si>
  <si>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</si>
  <si>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</si>
  <si>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</si>
  <si>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</si>
  <si>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</si>
  <si>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</si>
  <si>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</si>
  <si>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</si>
  <si>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</si>
  <si>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</si>
  <si>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</si>
  <si>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</si>
  <si>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</si>
  <si>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</si>
  <si>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</si>
  <si>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</si>
  <si>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</si>
  <si>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</si>
  <si>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</si>
  <si>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</si>
  <si>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</si>
  <si>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</si>
  <si>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</si>
  <si>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</si>
  <si>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</si>
  <si>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</si>
  <si>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</si>
  <si>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</si>
  <si>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</si>
  <si>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</si>
  <si>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</si>
  <si>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</si>
  <si>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</si>
  <si>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</si>
  <si>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</si>
  <si>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</si>
  <si>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</si>
  <si>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</si>
  <si>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</si>
  <si>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</si>
  <si>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</si>
  <si>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</si>
  <si>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</si>
  <si>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</si>
  <si>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</si>
  <si>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</si>
  <si>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</si>
  <si>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</si>
  <si>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</si>
  <si>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</si>
  <si>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</si>
  <si>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</si>
  <si>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</si>
  <si>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</si>
  <si>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</si>
  <si>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</si>
  <si>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</si>
  <si>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</si>
  <si>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</si>
  <si>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</si>
  <si>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</si>
  <si>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</si>
  <si>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</si>
  <si>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</si>
  <si>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</si>
  <si>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</si>
  <si>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</si>
  <si>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</si>
  <si>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</si>
  <si>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</si>
  <si>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</si>
  <si>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</si>
  <si>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</si>
  <si>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</si>
  <si>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</si>
  <si>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</si>
  <si>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</si>
  <si>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</si>
  <si>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</si>
  <si>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</si>
  <si>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</si>
  <si>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</si>
  <si>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</si>
  <si>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</si>
  <si>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</si>
  <si>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</si>
  <si>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</si>
  <si>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</si>
  <si>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</si>
  <si>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</si>
  <si>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</si>
  <si>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</si>
  <si>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</si>
  <si>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</si>
  <si>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</si>
  <si>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</si>
  <si>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</si>
  <si>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</si>
  <si>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</si>
  <si>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</si>
  <si>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</si>
  <si>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</si>
  <si>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</si>
  <si>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</si>
  <si>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</si>
  <si>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</si>
  <si>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</si>
  <si>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</si>
  <si>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</si>
  <si>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</si>
  <si>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</si>
  <si>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</si>
  <si>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</si>
  <si>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</si>
  <si>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</si>
  <si>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</si>
  <si>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</si>
  <si>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</si>
  <si>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</si>
  <si>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</si>
  <si>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</si>
  <si>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</si>
  <si>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</si>
  <si>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</si>
  <si>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</si>
  <si>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</si>
  <si>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</si>
  <si>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</si>
  <si>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</si>
  <si>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</si>
  <si>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</si>
  <si>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</si>
  <si>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</si>
  <si>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</si>
  <si>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</si>
  <si>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</si>
  <si>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</si>
  <si>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</si>
  <si>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</si>
  <si>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</si>
  <si>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</si>
  <si>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</si>
  <si>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</si>
  <si>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</si>
  <si>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</si>
  <si>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</si>
  <si>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</si>
  <si>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</si>
  <si>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</si>
  <si>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</si>
  <si>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</si>
  <si>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</si>
  <si>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</si>
  <si>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</si>
  <si>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</si>
  <si>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</si>
  <si>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</si>
  <si>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</si>
  <si>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</si>
  <si>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</si>
  <si>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</si>
  <si>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</si>
  <si>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</si>
  <si>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</si>
  <si>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</si>
  <si>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</si>
  <si>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</si>
  <si>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</si>
  <si>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</si>
  <si>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</si>
  <si>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</si>
  <si>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</si>
  <si>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</si>
  <si>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</si>
  <si>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</si>
  <si>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</si>
  <si>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</si>
  <si>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</si>
  <si>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</si>
  <si>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</si>
  <si>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</si>
  <si>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</si>
  <si>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</si>
  <si>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</si>
  <si>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</si>
  <si>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</si>
  <si>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</si>
  <si>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</si>
  <si>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</si>
  <si>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</si>
  <si>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</si>
  <si>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</si>
  <si>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</si>
  <si>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</si>
  <si>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</si>
  <si>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</si>
  <si>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</si>
  <si>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</si>
  <si>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</si>
  <si>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</si>
  <si>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</si>
  <si>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</si>
  <si>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</si>
  <si>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</si>
  <si>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</si>
  <si>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</si>
  <si>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</si>
  <si>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</si>
  <si>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</si>
  <si>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</si>
  <si>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</si>
  <si>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</si>
  <si>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</si>
  <si>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</si>
  <si>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</si>
  <si>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</si>
  <si>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</si>
  <si>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</si>
  <si>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</si>
  <si>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</si>
  <si>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</si>
  <si>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</si>
  <si>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</si>
  <si>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</si>
  <si>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</si>
  <si>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</si>
  <si>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</si>
  <si>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</si>
  <si>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</si>
  <si>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</si>
  <si>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</si>
  <si>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</si>
  <si>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</si>
  <si>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</si>
  <si>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</si>
  <si>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</si>
  <si>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</si>
  <si>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</si>
  <si>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</si>
  <si>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</si>
  <si>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</si>
  <si>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</si>
  <si>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</si>
  <si>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</si>
  <si>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</si>
  <si>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</si>
  <si>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</si>
  <si>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</si>
  <si>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</si>
  <si>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</si>
  <si>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</si>
  <si>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</si>
  <si>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</si>
  <si>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</si>
  <si>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</si>
  <si>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</si>
  <si>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</si>
  <si>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</si>
  <si>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</si>
  <si>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</si>
  <si>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</si>
  <si>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</si>
  <si>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</si>
  <si>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</si>
  <si>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</si>
  <si>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</si>
  <si>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</si>
  <si>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</si>
  <si>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</si>
  <si>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</si>
  <si>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</si>
  <si>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</si>
  <si>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</si>
  <si>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</si>
  <si>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</si>
  <si>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</si>
  <si>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</si>
  <si>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</si>
  <si>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</si>
  <si>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</si>
  <si>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</si>
  <si>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</si>
  <si>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</si>
  <si>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</si>
  <si>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</si>
  <si>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</si>
  <si>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</si>
  <si>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</si>
  <si>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</si>
  <si>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</si>
  <si>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</si>
  <si>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</si>
  <si>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</si>
  <si>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</si>
  <si>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</si>
  <si>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</si>
  <si>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</si>
  <si>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</si>
  <si>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</si>
  <si>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</si>
  <si>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</si>
  <si>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</si>
  <si>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</si>
  <si>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</si>
  <si>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</si>
  <si>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</si>
  <si>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</si>
  <si>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</si>
  <si>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</si>
  <si>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</si>
  <si>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</si>
  <si>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</si>
  <si>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</si>
  <si>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</si>
  <si>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</si>
  <si>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</si>
  <si>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</si>
  <si>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</si>
  <si>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</si>
  <si>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</si>
  <si>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</si>
  <si>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</si>
  <si>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</si>
  <si>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</si>
  <si>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</si>
  <si>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</si>
  <si>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</si>
  <si>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</si>
  <si>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</si>
  <si>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</si>
  <si>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</si>
  <si>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</si>
  <si>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</si>
  <si>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</si>
  <si>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</si>
  <si>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</si>
  <si>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</si>
  <si>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</si>
  <si>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</si>
  <si>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</si>
  <si>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</si>
  <si>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</si>
  <si>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</si>
  <si>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</si>
  <si>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</si>
  <si>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</si>
  <si>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</si>
  <si>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</si>
  <si>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</si>
  <si>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</si>
  <si>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</si>
  <si>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</si>
  <si>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</si>
  <si>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</si>
  <si>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</si>
  <si>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</si>
  <si>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</si>
  <si>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</si>
  <si>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</si>
  <si>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</si>
  <si>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</si>
  <si>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</si>
  <si>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</si>
  <si>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</si>
  <si>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</si>
  <si>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</si>
  <si>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</si>
  <si>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</si>
  <si>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</si>
  <si>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</si>
  <si>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</si>
  <si>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</si>
  <si>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</si>
  <si>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</si>
  <si>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</si>
  <si>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</si>
  <si>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</si>
  <si>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</si>
  <si>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</si>
  <si>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</si>
  <si>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</si>
  <si>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</si>
  <si>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</si>
  <si>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</si>
  <si>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</si>
  <si>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</si>
  <si>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</si>
  <si>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</si>
  <si>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</si>
  <si>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</si>
  <si>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</si>
  <si>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</si>
  <si>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</si>
  <si>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</si>
  <si>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</si>
  <si>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</si>
  <si>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</si>
  <si>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</si>
  <si>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</si>
  <si>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</si>
  <si>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</si>
  <si>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</si>
  <si>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</si>
  <si>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</si>
  <si>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</si>
  <si>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</si>
  <si>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</si>
  <si>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</si>
  <si>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</si>
  <si>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</si>
  <si>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</si>
  <si>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</si>
  <si>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</si>
  <si>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</si>
  <si>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</si>
  <si>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</si>
  <si>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</si>
  <si>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</si>
  <si>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</si>
  <si>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</si>
  <si>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</si>
  <si>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</si>
  <si>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</si>
  <si>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</si>
  <si>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</si>
  <si>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</si>
  <si>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</si>
  <si>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</si>
  <si>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</si>
  <si>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</si>
  <si>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</si>
  <si>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</si>
  <si>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</si>
  <si>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</si>
  <si>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</si>
  <si>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</si>
  <si>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</si>
  <si>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</si>
  <si>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</si>
  <si>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</si>
  <si>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</si>
  <si>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</si>
  <si>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</si>
  <si>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</si>
  <si>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</si>
  <si>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</si>
  <si>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</si>
  <si>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</si>
  <si>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</si>
  <si>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</si>
  <si>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</si>
  <si>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</si>
  <si>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</si>
  <si>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</si>
  <si>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</si>
  <si>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</si>
  <si>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</si>
  <si>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</si>
  <si>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</si>
  <si>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</si>
  <si>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</si>
  <si>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</si>
  <si>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</si>
  <si>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</si>
  <si>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</si>
  <si>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</si>
  <si>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</si>
  <si>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</si>
  <si>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</si>
  <si>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</si>
  <si>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</si>
  <si>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</si>
  <si>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</si>
  <si>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</si>
  <si>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</si>
  <si>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</si>
  <si>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</si>
  <si>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</si>
  <si>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</si>
  <si>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</si>
  <si>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</si>
  <si>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</si>
  <si>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</si>
  <si>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</si>
  <si>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</si>
  <si>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</si>
  <si>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</si>
  <si>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</si>
  <si>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</si>
  <si>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</si>
  <si>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</si>
  <si>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</si>
  <si>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</si>
  <si>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</si>
  <si>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</si>
  <si>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</si>
  <si>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</si>
  <si>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</si>
  <si>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</si>
  <si>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</si>
  <si>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</si>
  <si>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</si>
  <si>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</si>
  <si>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</si>
  <si>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</si>
  <si>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</si>
  <si>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</si>
  <si>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</si>
  <si>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</si>
  <si>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</si>
  <si>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</si>
  <si>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</si>
  <si>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</si>
  <si>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</si>
  <si>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</si>
  <si>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</si>
  <si>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</si>
  <si>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</si>
  <si>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</si>
  <si>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</si>
  <si>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</si>
  <si>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</si>
  <si>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</si>
  <si>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</si>
  <si>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</si>
  <si>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</si>
  <si>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</si>
  <si>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</si>
  <si>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</si>
  <si>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</si>
  <si>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</si>
  <si>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</si>
  <si>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</si>
  <si>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</si>
  <si>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</si>
  <si>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</si>
  <si>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</si>
  <si>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</si>
  <si>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</si>
  <si>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</si>
  <si>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</si>
  <si>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</si>
  <si>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</si>
  <si>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</si>
  <si>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</si>
  <si>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</si>
  <si>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</si>
  <si>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</si>
  <si>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</si>
  <si>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</si>
  <si>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</si>
  <si>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</si>
  <si>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</si>
  <si>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</si>
  <si>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</si>
  <si>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</si>
  <si>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</si>
  <si>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</si>
  <si>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</si>
  <si>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</si>
  <si>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</si>
  <si>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</si>
  <si>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</si>
  <si>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</si>
  <si>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</si>
  <si>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</si>
  <si>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</si>
  <si>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</si>
  <si>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</si>
  <si>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</si>
  <si>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</si>
  <si>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</si>
  <si>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</si>
  <si>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</si>
  <si>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</si>
  <si>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</si>
  <si>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</si>
  <si>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</si>
  <si>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</si>
  <si>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</si>
  <si>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</si>
  <si>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</si>
  <si>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</si>
  <si>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</si>
  <si>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</si>
  <si>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</si>
  <si>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</si>
  <si>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</si>
  <si>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</si>
  <si>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</si>
  <si>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</si>
  <si>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</si>
  <si>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</si>
  <si>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</si>
  <si>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</si>
  <si>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</si>
  <si>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</si>
  <si>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</si>
  <si>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</si>
  <si>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</si>
  <si>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</si>
  <si>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</si>
  <si>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</si>
  <si>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</si>
  <si>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</si>
  <si>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</si>
  <si>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</si>
  <si>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</si>
  <si>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</si>
  <si>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</si>
  <si>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</si>
  <si>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</si>
  <si>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</si>
  <si>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</si>
  <si>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</si>
  <si>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</si>
  <si>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</si>
  <si>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</si>
  <si>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</si>
  <si>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</si>
  <si>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</si>
  <si>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</si>
  <si>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</si>
  <si>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</si>
  <si>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</si>
  <si>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</si>
  <si>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</si>
  <si>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</si>
  <si>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</si>
  <si>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</si>
  <si>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</si>
  <si>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</si>
  <si>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</si>
  <si>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</si>
  <si>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</si>
  <si>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</si>
  <si>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</si>
  <si>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</si>
  <si>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</si>
  <si>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</si>
  <si>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</si>
  <si>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</si>
  <si>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</si>
  <si>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</si>
  <si>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</si>
  <si>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</si>
  <si>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</si>
  <si>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</si>
  <si>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</si>
  <si>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</si>
  <si>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</si>
  <si>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</si>
  <si>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</si>
  <si>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</si>
  <si>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</si>
  <si>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</si>
  <si>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</si>
  <si>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</si>
  <si>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</si>
  <si>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</si>
  <si>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</si>
  <si>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</si>
  <si>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</si>
  <si>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</si>
  <si>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</si>
  <si>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</si>
  <si>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</si>
  <si>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</si>
  <si>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</si>
  <si>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</si>
  <si>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</si>
  <si>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</si>
  <si>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</si>
  <si>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</si>
  <si>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</si>
  <si>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</si>
  <si>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</si>
  <si>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</si>
  <si>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</si>
  <si>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</si>
  <si>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</si>
  <si>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</si>
  <si>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</si>
  <si>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</si>
  <si>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</si>
  <si>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</si>
  <si>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</si>
  <si>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</si>
  <si>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</si>
  <si>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</si>
  <si>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</si>
  <si>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</si>
  <si>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</si>
  <si>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</si>
  <si>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</si>
  <si>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</si>
  <si>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</si>
  <si>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</si>
  <si>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</si>
  <si>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</si>
  <si>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</si>
  <si>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</si>
  <si>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</si>
  <si>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</si>
  <si>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</si>
  <si>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</si>
  <si>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</si>
  <si>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</si>
  <si>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</si>
  <si>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</si>
  <si>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</si>
  <si>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</si>
  <si>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</si>
  <si>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</si>
  <si>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</si>
  <si>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</si>
  <si>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</si>
  <si>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</si>
  <si>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</si>
  <si>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</si>
  <si>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</si>
  <si>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</si>
  <si>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</si>
  <si>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</si>
  <si>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</si>
  <si>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</si>
  <si>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</si>
  <si>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</si>
  <si>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</si>
  <si>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</si>
  <si>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</si>
  <si>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</si>
  <si>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</si>
  <si>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</si>
  <si>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</si>
  <si>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</si>
  <si>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</si>
  <si>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</si>
  <si>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</si>
  <si>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</si>
  <si>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</si>
  <si>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</si>
  <si>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</si>
  <si>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</si>
  <si>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</si>
  <si>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</si>
  <si>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</si>
  <si>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</si>
  <si>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</si>
  <si>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</si>
  <si>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</si>
  <si>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</si>
  <si>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</si>
  <si>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</si>
  <si>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</si>
  <si>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</si>
  <si>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</si>
  <si>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</si>
  <si>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</si>
  <si>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</si>
  <si>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</si>
  <si>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</si>
  <si>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</si>
  <si>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</si>
  <si>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</si>
  <si>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</si>
  <si>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</si>
  <si>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</si>
  <si>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</si>
  <si>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</si>
  <si>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</si>
  <si>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</si>
  <si>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</si>
  <si>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</si>
  <si>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</si>
  <si>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</si>
  <si>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</si>
  <si>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</si>
  <si>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</si>
  <si>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</si>
  <si>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</si>
  <si>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</si>
  <si>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</si>
  <si>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</si>
  <si>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</si>
  <si>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</si>
  <si>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</si>
  <si>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</si>
  <si>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</si>
  <si>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</si>
  <si>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</si>
  <si>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</si>
  <si>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</si>
  <si>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</si>
  <si>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</si>
  <si>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</si>
  <si>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</si>
  <si>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</si>
  <si>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</si>
  <si>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</si>
  <si>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</si>
  <si>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</si>
  <si>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</si>
  <si>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</si>
  <si>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</si>
  <si>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</si>
  <si>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</si>
  <si>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</si>
  <si>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</si>
  <si>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</si>
  <si>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</si>
  <si>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</si>
  <si>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</si>
  <si>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</si>
  <si>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</si>
  <si>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</si>
  <si>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</si>
  <si>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</si>
  <si>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</si>
  <si>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</si>
  <si>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</si>
  <si>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</si>
  <si>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</si>
  <si>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</si>
  <si>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</si>
  <si>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</si>
  <si>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</si>
  <si>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</si>
  <si>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</si>
  <si>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</si>
  <si>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</si>
  <si>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</si>
  <si>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</si>
  <si>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</si>
  <si>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</si>
  <si>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</si>
  <si>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</si>
  <si>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</si>
  <si>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</si>
  <si>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</si>
  <si>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</si>
  <si>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</si>
  <si>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</si>
  <si>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</si>
  <si>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</si>
  <si>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</si>
  <si>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</si>
  <si>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</si>
  <si>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</si>
  <si>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</si>
  <si>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</si>
  <si>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</si>
  <si>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</si>
  <si>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</si>
  <si>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</si>
  <si>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</si>
  <si>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</si>
  <si>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</si>
  <si>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</si>
  <si>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</si>
  <si>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</si>
  <si>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</si>
  <si>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</si>
  <si>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</si>
  <si>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</si>
  <si>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</si>
  <si>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</si>
  <si>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</si>
  <si>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</si>
  <si>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</si>
  <si>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</si>
  <si>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</si>
  <si>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</si>
  <si>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</si>
  <si>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</si>
  <si>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</si>
  <si>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</si>
  <si>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</si>
  <si>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</si>
  <si>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</si>
  <si>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</si>
  <si>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</si>
  <si>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</si>
  <si>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</si>
  <si>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</si>
  <si>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</si>
  <si>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</si>
  <si>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</si>
  <si>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</si>
  <si>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</si>
  <si>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</si>
  <si>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</si>
  <si>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</si>
  <si>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</si>
  <si>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</si>
  <si>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</si>
  <si>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</si>
  <si>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</si>
  <si>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</si>
  <si>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</si>
  <si>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</si>
  <si>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</si>
  <si>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</si>
  <si>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</si>
  <si>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</si>
  <si>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</si>
  <si>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</si>
  <si>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</si>
  <si>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</si>
  <si>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</si>
  <si>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</si>
  <si>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</si>
  <si>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</si>
  <si>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</si>
  <si>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</si>
  <si>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</si>
  <si>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</si>
  <si>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</si>
  <si>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</si>
  <si>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</si>
  <si>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</si>
  <si>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</si>
  <si>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</si>
  <si>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</si>
  <si>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</si>
  <si>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</si>
  <si>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</si>
  <si>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</si>
  <si>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</si>
  <si>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</si>
  <si>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</si>
  <si>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</si>
  <si>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</si>
  <si>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</si>
  <si>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</si>
  <si>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</si>
  <si>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</si>
  <si>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</si>
  <si>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</si>
  <si>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</si>
  <si>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</si>
  <si>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</si>
  <si>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</si>
  <si>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</si>
  <si>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</si>
  <si>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</si>
  <si>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</si>
  <si>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</si>
  <si>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</si>
  <si>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</si>
  <si>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</si>
  <si>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</si>
  <si>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</si>
  <si>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</si>
  <si>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</si>
  <si>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</si>
  <si>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</si>
  <si>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</si>
  <si>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</si>
  <si>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</si>
  <si>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</si>
  <si>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</si>
  <si>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</si>
  <si>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</si>
  <si>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</si>
  <si>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</si>
  <si>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</si>
  <si>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</si>
  <si>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</si>
  <si>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</si>
  <si>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</si>
  <si>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</si>
  <si>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</si>
  <si>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</si>
  <si>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</si>
  <si>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</si>
  <si>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</si>
  <si>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</si>
  <si>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</si>
  <si>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</si>
  <si>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</si>
  <si>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</si>
  <si>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</si>
  <si>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</si>
  <si>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</si>
  <si>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</si>
  <si>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</si>
  <si>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</si>
  <si>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</si>
  <si>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</si>
  <si>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</si>
  <si>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</si>
  <si>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</si>
  <si>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</si>
  <si>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</si>
  <si>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</si>
  <si>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</si>
  <si>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</si>
  <si>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</si>
  <si>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</si>
  <si>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</si>
  <si>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</si>
  <si>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</si>
  <si>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</si>
  <si>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</si>
  <si>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</si>
  <si>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</si>
  <si>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</si>
  <si>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</si>
  <si>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</si>
  <si>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</si>
  <si>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</si>
  <si>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</si>
  <si>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</si>
  <si>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</si>
  <si>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</si>
  <si>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</si>
  <si>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</si>
  <si>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</si>
  <si>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</si>
  <si>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</si>
  <si>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</si>
  <si>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</si>
  <si>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</si>
  <si>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</si>
  <si>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</si>
  <si>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</si>
  <si>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</si>
  <si>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</si>
  <si>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</si>
  <si>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</si>
  <si>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</si>
  <si>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</si>
  <si>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</si>
  <si>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</si>
  <si>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</si>
  <si>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</si>
  <si>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</si>
  <si>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</si>
  <si>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</si>
  <si>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</si>
  <si>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</si>
  <si>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</si>
  <si>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</si>
  <si>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</si>
  <si>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</si>
  <si>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</si>
  <si>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</si>
  <si>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</si>
  <si>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</si>
  <si>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</si>
  <si>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</si>
  <si>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</si>
  <si>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</si>
  <si>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</si>
  <si>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</si>
  <si>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</si>
  <si>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</si>
  <si>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</si>
  <si>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</si>
  <si>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</si>
  <si>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</si>
  <si>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</si>
  <si>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</si>
  <si>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</si>
  <si>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</si>
  <si>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</si>
  <si>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</si>
  <si>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</si>
  <si>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</si>
  <si>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</si>
  <si>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</si>
  <si>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</si>
  <si>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</si>
  <si>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</si>
  <si>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</si>
  <si>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</si>
  <si>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</si>
  <si>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</si>
  <si>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</si>
  <si>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</si>
  <si>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</si>
  <si>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</si>
  <si>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</si>
  <si>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</si>
  <si>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</si>
  <si>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</si>
  <si>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</si>
  <si>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</si>
  <si>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</si>
  <si>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</si>
  <si>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</si>
  <si>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</si>
  <si>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</si>
  <si>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</si>
  <si>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</si>
  <si>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</si>
  <si>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</si>
  <si>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</si>
  <si>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</si>
  <si>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</si>
  <si>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</si>
  <si>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</si>
  <si>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</si>
  <si>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</si>
  <si>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</si>
  <si>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</si>
  <si>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</si>
  <si>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</si>
  <si>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</si>
  <si>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</si>
  <si>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</si>
  <si>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</si>
  <si>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</si>
  <si>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</si>
  <si>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</si>
  <si>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</si>
  <si>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</si>
  <si>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</si>
  <si>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</si>
  <si>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</si>
  <si>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</si>
  <si>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</si>
  <si>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</si>
  <si>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</si>
  <si>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</si>
  <si>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</si>
  <si>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</si>
  <si>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</si>
  <si>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</si>
  <si>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</si>
  <si>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</si>
  <si>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</si>
  <si>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</si>
  <si>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</si>
  <si>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</si>
  <si>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</si>
  <si>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</si>
  <si>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</si>
  <si>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</si>
  <si>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</si>
  <si>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</si>
  <si>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</si>
  <si>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</si>
  <si>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</si>
  <si>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</si>
  <si>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</si>
  <si>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</si>
  <si>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</si>
  <si>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</si>
  <si>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</si>
  <si>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</si>
  <si>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</si>
  <si>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</si>
  <si>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</si>
  <si>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</si>
  <si>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</si>
  <si>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</si>
  <si>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</si>
  <si>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</si>
  <si>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</si>
  <si>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</si>
  <si>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</si>
  <si>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</si>
  <si>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</si>
  <si>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</si>
  <si>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</si>
  <si>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</si>
  <si>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</si>
  <si>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</si>
  <si>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</si>
  <si>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</si>
  <si>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</si>
  <si>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</si>
  <si>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</si>
  <si>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</si>
  <si>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</si>
  <si>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</si>
  <si>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</si>
  <si>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</si>
  <si>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</si>
  <si>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</si>
  <si>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</si>
  <si>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</si>
  <si>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</si>
  <si>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</si>
  <si>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</si>
  <si>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</si>
  <si>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</si>
  <si>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</si>
  <si>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</si>
  <si>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</si>
  <si>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</si>
  <si>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</si>
  <si>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</si>
  <si>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</si>
  <si>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</si>
  <si>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</si>
  <si>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</si>
  <si>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</si>
  <si>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</si>
  <si>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</si>
  <si>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</si>
  <si>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</si>
  <si>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</si>
  <si>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</si>
  <si>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</si>
  <si>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</si>
  <si>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</si>
  <si>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</si>
  <si>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</si>
  <si>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</si>
  <si>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</si>
  <si>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</si>
  <si>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</si>
  <si>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</si>
  <si>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</si>
  <si>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</si>
  <si>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</si>
  <si>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</si>
  <si>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</si>
  <si>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</si>
  <si>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</si>
  <si>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</si>
  <si>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</si>
  <si>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</si>
  <si>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</si>
  <si>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</si>
  <si>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</si>
  <si>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</si>
  <si>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</si>
  <si>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</si>
  <si>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</si>
  <si>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</si>
  <si>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</si>
  <si>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</si>
  <si>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</si>
  <si>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</si>
  <si>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</si>
  <si>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</si>
  <si>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</si>
  <si>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</si>
  <si>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</si>
  <si>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</si>
  <si>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</si>
  <si>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</si>
  <si>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</si>
  <si>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</si>
  <si>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</si>
  <si>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</si>
  <si>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</si>
  <si>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</si>
  <si>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</si>
  <si>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</si>
  <si>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</si>
  <si>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</si>
  <si>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</si>
  <si>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</si>
  <si>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</si>
  <si>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</si>
  <si>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</si>
  <si>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</si>
  <si>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</si>
  <si>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</si>
  <si>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</si>
  <si>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</si>
  <si>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</si>
  <si>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</si>
  <si>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</si>
  <si>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</si>
  <si>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</si>
  <si>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</si>
  <si>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</si>
  <si>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</si>
  <si>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</si>
  <si>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</si>
  <si>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</si>
  <si>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</si>
  <si>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</si>
  <si>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</si>
  <si>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</si>
  <si>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</si>
  <si>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</si>
  <si>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</si>
  <si>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</si>
  <si>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</si>
  <si>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</si>
  <si>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</si>
  <si>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</si>
  <si>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</si>
  <si>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</si>
  <si>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</si>
  <si>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</si>
  <si>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</si>
  <si>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</si>
  <si>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</si>
  <si>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</si>
  <si>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</si>
  <si>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</si>
  <si>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</si>
  <si>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</si>
  <si>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</si>
  <si>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</si>
  <si>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</si>
  <si>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</si>
  <si>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</si>
  <si>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</si>
  <si>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</si>
  <si>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</si>
  <si>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</si>
  <si>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</si>
  <si>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</si>
  <si>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</si>
  <si>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</si>
  <si>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</si>
  <si>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</si>
  <si>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</si>
  <si>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</si>
  <si>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</si>
  <si>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</si>
  <si>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</si>
  <si>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</si>
  <si>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</si>
  <si>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</si>
  <si>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</si>
  <si>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</si>
  <si>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</si>
  <si>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</si>
  <si>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</si>
  <si>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</si>
  <si>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</si>
  <si>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</si>
  <si>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</si>
  <si>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</si>
  <si>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</si>
  <si>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</si>
  <si>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</si>
  <si>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</si>
  <si>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</si>
  <si>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</si>
  <si>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</si>
  <si>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</si>
  <si>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</si>
  <si>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</si>
  <si>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</si>
  <si>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</si>
  <si>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</si>
  <si>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</si>
  <si>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</si>
  <si>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</si>
  <si>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</si>
  <si>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</si>
  <si>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</si>
  <si>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</si>
  <si>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</si>
  <si>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</si>
  <si>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</si>
  <si>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</si>
  <si>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</si>
  <si>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</si>
  <si>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</si>
  <si>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</si>
  <si>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</si>
  <si>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</si>
  <si>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</si>
  <si>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</si>
  <si>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</si>
  <si>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</si>
  <si>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</si>
  <si>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</si>
  <si>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</si>
  <si>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</si>
  <si>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</si>
  <si>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</si>
  <si>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</si>
  <si>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</si>
  <si>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</si>
  <si>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</si>
  <si>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</si>
  <si>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</si>
  <si>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</si>
  <si>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</si>
  <si>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</si>
  <si>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</si>
  <si>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</si>
  <si>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</si>
  <si>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</si>
  <si>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</si>
  <si>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</si>
  <si>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</si>
  <si>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</si>
  <si>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</si>
  <si>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</si>
  <si>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</si>
  <si>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</si>
  <si>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</si>
  <si>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</si>
  <si>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</si>
  <si>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</si>
  <si>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</si>
  <si>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</si>
  <si>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</si>
  <si>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</si>
  <si>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</si>
  <si>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</si>
  <si>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</si>
  <si>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</si>
  <si>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</si>
  <si>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</si>
  <si>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</si>
  <si>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</si>
  <si>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</si>
  <si>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</si>
  <si>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</si>
  <si>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</si>
  <si>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</si>
  <si>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</si>
  <si>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</si>
  <si>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</si>
  <si>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</si>
  <si>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</si>
  <si>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</si>
  <si>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</si>
  <si>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</si>
  <si>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</si>
  <si>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</si>
  <si>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</si>
  <si>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</si>
  <si>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</si>
  <si>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</si>
  <si>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</si>
  <si>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</si>
  <si>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</si>
  <si>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</si>
  <si>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</si>
  <si>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</si>
  <si>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</si>
  <si>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</si>
  <si>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</si>
  <si>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</si>
  <si>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</si>
  <si>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</si>
  <si>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</si>
  <si>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</si>
  <si>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</si>
  <si>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</si>
  <si>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</si>
  <si>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</si>
  <si>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</si>
  <si>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</si>
  <si>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</si>
  <si>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</si>
  <si>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</si>
  <si>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</si>
  <si>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</si>
  <si>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</si>
  <si>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</si>
  <si>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</si>
  <si>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</si>
  <si>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</si>
  <si>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</si>
  <si>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</si>
  <si>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</si>
  <si>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</si>
  <si>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</si>
  <si>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</si>
  <si>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</si>
  <si>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</si>
  <si>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</si>
  <si>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</si>
  <si>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</si>
  <si>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</si>
  <si>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</si>
  <si>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</si>
  <si>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</si>
  <si>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</si>
  <si>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</si>
  <si>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</si>
  <si>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</si>
  <si>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</si>
  <si>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</si>
  <si>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</si>
  <si>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</si>
  <si>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</si>
  <si>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</si>
  <si>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</si>
  <si>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</si>
  <si>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</si>
  <si>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</si>
  <si>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</si>
  <si>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</si>
  <si>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</si>
  <si>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</si>
  <si>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</si>
  <si>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</si>
  <si>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</si>
  <si>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</si>
  <si>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</si>
  <si>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</si>
  <si>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</si>
  <si>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</si>
  <si>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</si>
  <si>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</si>
  <si>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</si>
  <si>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</si>
  <si>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</si>
  <si>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</si>
  <si>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</si>
  <si>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</si>
  <si>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</si>
  <si>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</si>
  <si>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</si>
  <si>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</si>
  <si>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</si>
  <si>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</si>
  <si>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</si>
  <si>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</si>
  <si>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</si>
  <si>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</si>
  <si>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</si>
  <si>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</si>
  <si>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</si>
  <si>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</si>
  <si>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</si>
  <si>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</si>
  <si>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</si>
  <si>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</si>
  <si>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</si>
  <si>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</si>
  <si>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</si>
  <si>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</si>
  <si>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</si>
  <si>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</si>
  <si>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</si>
  <si>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</si>
  <si>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</si>
  <si>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</si>
  <si>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</si>
  <si>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</si>
  <si>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</si>
  <si>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</si>
  <si>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</si>
  <si>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</si>
  <si>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</si>
  <si>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</si>
  <si>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</si>
  <si>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</si>
  <si>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</si>
  <si>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</si>
  <si>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</si>
  <si>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</si>
  <si>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</si>
  <si>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</si>
  <si>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</si>
  <si>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</si>
  <si>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</si>
  <si>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</si>
  <si>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</si>
  <si>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</si>
  <si>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</si>
  <si>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</si>
  <si>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</si>
  <si>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</si>
  <si>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</si>
  <si>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</si>
  <si>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</si>
  <si>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</si>
  <si>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</si>
  <si>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</si>
  <si>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</si>
  <si>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</si>
  <si>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</si>
  <si>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</si>
  <si>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</si>
  <si>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</si>
  <si>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</si>
  <si>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</si>
  <si>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</si>
  <si>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</si>
  <si>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</si>
  <si>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</si>
  <si>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</si>
  <si>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</si>
  <si>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</si>
  <si>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</si>
  <si>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</si>
  <si>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</si>
  <si>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</si>
  <si>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</si>
  <si>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</si>
  <si>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</si>
  <si>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</si>
  <si>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</si>
  <si>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</si>
  <si>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</si>
  <si>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</si>
  <si>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</si>
  <si>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</si>
  <si>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</si>
  <si>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</si>
  <si>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</si>
  <si>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</si>
  <si>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</si>
  <si>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</si>
  <si>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</si>
  <si>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</si>
  <si>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</si>
  <si>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</si>
  <si>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</si>
  <si>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</si>
  <si>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</si>
  <si>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</si>
  <si>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</si>
  <si>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</si>
  <si>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</si>
  <si>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</si>
  <si>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</si>
  <si>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</si>
  <si>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</si>
  <si>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</si>
  <si>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</si>
  <si>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</si>
  <si>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</si>
  <si>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</si>
  <si>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</si>
  <si>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</si>
  <si>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</si>
  <si>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</si>
  <si>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</si>
  <si>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</si>
  <si>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</si>
  <si>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</si>
  <si>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</si>
  <si>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</si>
  <si>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</si>
  <si>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</si>
  <si>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</si>
  <si>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</si>
  <si>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</si>
  <si>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</si>
  <si>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</si>
  <si>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</si>
  <si>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</si>
  <si>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</si>
  <si>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</si>
  <si>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</si>
  <si>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</si>
  <si>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</si>
  <si>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</si>
  <si>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</si>
  <si>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</si>
  <si>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</si>
  <si>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</si>
  <si>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</si>
  <si>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</si>
  <si>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</si>
  <si>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</si>
  <si>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</si>
  <si>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</si>
  <si>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</si>
  <si>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</si>
  <si>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</si>
  <si>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</si>
  <si>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</si>
  <si>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</si>
  <si>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</si>
  <si>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</si>
  <si>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</si>
  <si>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</si>
  <si>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</si>
  <si>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</si>
  <si>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</si>
  <si>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</si>
  <si>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</si>
  <si>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</si>
  <si>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</si>
  <si>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</si>
  <si>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</si>
  <si>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</si>
  <si>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</si>
  <si>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</si>
  <si>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</si>
  <si>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</si>
  <si>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</si>
  <si>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</si>
  <si>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</si>
  <si>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</si>
  <si>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</si>
  <si>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</si>
  <si>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</si>
  <si>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</si>
  <si>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</si>
  <si>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</si>
  <si>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</si>
  <si>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</si>
  <si>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</si>
  <si>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</si>
  <si>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</si>
  <si>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</si>
  <si>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</si>
  <si>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</si>
  <si>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</si>
  <si>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</si>
  <si>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</si>
  <si>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</si>
  <si>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</si>
  <si>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</si>
  <si>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</si>
  <si>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</si>
  <si>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</si>
  <si>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</si>
  <si>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</si>
  <si>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</si>
  <si>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</si>
  <si>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</si>
  <si>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</si>
  <si>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</si>
  <si>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</si>
  <si>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</si>
  <si>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</si>
  <si>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</si>
  <si>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</si>
  <si>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</si>
  <si>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</si>
  <si>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</si>
  <si>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</si>
  <si>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</si>
  <si>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</si>
  <si>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</si>
  <si>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</si>
  <si>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</si>
  <si>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</si>
  <si>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</si>
  <si>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</si>
  <si>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</si>
  <si>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</si>
  <si>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</si>
  <si>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</si>
  <si>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</si>
  <si>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</si>
  <si>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</si>
  <si>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</si>
  <si>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</si>
  <si>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</si>
  <si>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</si>
  <si>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</si>
  <si>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</si>
  <si>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</si>
  <si>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</si>
  <si>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</si>
  <si>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</si>
  <si>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</si>
  <si>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</si>
  <si>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</si>
  <si>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</si>
  <si>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</si>
  <si>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</si>
  <si>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</si>
  <si>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</si>
  <si>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</si>
  <si>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</si>
  <si>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</si>
  <si>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</si>
  <si>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</si>
  <si>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</si>
  <si>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</si>
  <si>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</si>
  <si>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</si>
  <si>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</si>
  <si>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</si>
  <si>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</si>
  <si>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</si>
  <si>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</si>
  <si>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</si>
  <si>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</si>
  <si>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</si>
  <si>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</si>
  <si>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</si>
  <si>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</si>
  <si>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</si>
  <si>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</si>
  <si>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</si>
  <si>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</si>
  <si>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</si>
  <si>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</si>
  <si>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</si>
  <si>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</si>
  <si>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</si>
  <si>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</si>
  <si>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</si>
  <si>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</si>
  <si>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</si>
  <si>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</si>
  <si>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</si>
  <si>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</si>
  <si>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</si>
  <si>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</si>
  <si>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</si>
  <si>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</si>
  <si>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</si>
  <si>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</si>
  <si>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</si>
  <si>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</si>
  <si>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</si>
  <si>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</si>
  <si>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</si>
  <si>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</si>
  <si>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</si>
  <si>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</si>
  <si>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</si>
  <si>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</si>
  <si>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</si>
  <si>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</si>
  <si>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</si>
  <si>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</si>
  <si>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</si>
  <si>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</si>
  <si>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</si>
  <si>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</si>
  <si>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</si>
  <si>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</si>
  <si>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</si>
  <si>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</si>
  <si>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</si>
  <si>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</si>
  <si>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</si>
  <si>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</si>
  <si>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</si>
  <si>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</si>
  <si>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</si>
  <si>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</si>
  <si>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</si>
  <si>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</si>
  <si>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</si>
  <si>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</si>
  <si>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</si>
  <si>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</si>
  <si>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</si>
  <si>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</si>
  <si>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</si>
  <si>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</si>
  <si>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</si>
  <si>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</si>
  <si>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</si>
  <si>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</si>
  <si>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</si>
  <si>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</si>
  <si>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</si>
  <si>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</si>
  <si>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</si>
  <si>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</si>
  <si>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</si>
  <si>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</si>
  <si>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</si>
  <si>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</si>
  <si>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</si>
  <si>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</si>
  <si>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</si>
  <si>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</si>
  <si>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</si>
  <si>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</si>
  <si>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</si>
  <si>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</si>
  <si>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</si>
  <si>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</si>
  <si>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</si>
  <si>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</si>
  <si>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</si>
  <si>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</si>
  <si>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</si>
  <si>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</si>
  <si>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</si>
  <si>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</si>
  <si>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</si>
  <si>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</si>
  <si>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</si>
  <si>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</si>
  <si>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</si>
  <si>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</si>
  <si>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</si>
  <si>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</si>
  <si>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</si>
  <si>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</si>
  <si>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</si>
  <si>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</si>
  <si>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</si>
  <si>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</si>
  <si>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</si>
  <si>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</si>
  <si>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</si>
  <si>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</si>
  <si>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</si>
  <si>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</si>
  <si>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</si>
  <si>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</si>
  <si>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</si>
  <si>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</si>
  <si>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</si>
  <si>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</si>
  <si>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</si>
  <si>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</si>
  <si>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</si>
  <si>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</si>
  <si>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</si>
  <si>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</si>
  <si>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</si>
  <si>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</si>
  <si>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</si>
  <si>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</si>
  <si>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</si>
  <si>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</si>
  <si>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</si>
  <si>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</si>
  <si>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</si>
  <si>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</si>
  <si>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</si>
  <si>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</si>
  <si>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</si>
  <si>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</si>
  <si>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</si>
  <si>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</si>
  <si>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</si>
  <si>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</si>
  <si>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</si>
  <si>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</si>
  <si>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</si>
  <si>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</si>
  <si>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</si>
  <si>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</si>
  <si>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</si>
  <si>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</si>
  <si>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</si>
  <si>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</si>
  <si>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</si>
  <si>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</si>
  <si>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</si>
  <si>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</si>
  <si>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</si>
  <si>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</si>
  <si>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</si>
  <si>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</si>
  <si>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</si>
  <si>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</si>
  <si>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</si>
  <si>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</si>
  <si>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</si>
  <si>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</si>
  <si>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</si>
  <si>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</si>
  <si>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</si>
  <si>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</si>
  <si>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</si>
  <si>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</si>
  <si>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</si>
  <si>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</si>
  <si>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</si>
  <si>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</si>
  <si>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</si>
  <si>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</si>
  <si>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</si>
  <si>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</si>
  <si>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</si>
  <si>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</si>
  <si>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</si>
  <si>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</si>
  <si>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</si>
  <si>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</si>
  <si>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</si>
  <si>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</si>
  <si>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</si>
  <si>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</si>
  <si>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</si>
  <si>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</si>
  <si>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</si>
  <si>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</si>
  <si>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</si>
  <si>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</si>
  <si>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</si>
  <si>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</si>
  <si>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</si>
  <si>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</si>
  <si>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</si>
  <si>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</si>
  <si>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</si>
  <si>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</si>
  <si>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</si>
  <si>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</si>
  <si>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</si>
  <si>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</si>
  <si>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</si>
  <si>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</si>
  <si>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</si>
  <si>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</si>
  <si>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</si>
  <si>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</si>
  <si>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</si>
  <si>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</si>
  <si>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</si>
  <si>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</si>
  <si>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</si>
  <si>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</si>
  <si>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</si>
  <si>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</si>
  <si>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</si>
  <si>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</si>
  <si>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</si>
  <si>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</si>
  <si>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</si>
  <si>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</si>
  <si>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</si>
  <si>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</si>
  <si>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</si>
  <si>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</si>
  <si>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</si>
  <si>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</si>
  <si>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</si>
  <si>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</si>
  <si>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</si>
  <si>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</si>
  <si>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</si>
  <si>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</si>
  <si>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</si>
  <si>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</si>
  <si>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</si>
  <si>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</si>
  <si>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</si>
  <si>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</si>
  <si>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</si>
  <si>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</si>
  <si>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</si>
  <si>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</si>
  <si>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</si>
  <si>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</si>
  <si>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</si>
  <si>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</si>
  <si>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</si>
  <si>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</si>
  <si>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</si>
  <si>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</si>
  <si>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</si>
  <si>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</si>
  <si>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</si>
  <si>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</si>
  <si>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</si>
  <si>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</si>
  <si>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</si>
  <si>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</si>
  <si>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</si>
  <si>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</si>
  <si>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</si>
  <si>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</si>
  <si>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</si>
  <si>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</si>
  <si>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</si>
  <si>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</si>
  <si>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</si>
  <si>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</si>
  <si>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</si>
  <si>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</si>
  <si>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</si>
  <si>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</si>
  <si>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</si>
  <si>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</si>
  <si>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</si>
  <si>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</si>
  <si>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</si>
  <si>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</si>
  <si>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</si>
  <si>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</si>
  <si>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</si>
  <si>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</si>
  <si>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</si>
  <si>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</si>
  <si>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</si>
  <si>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</si>
  <si>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</si>
  <si>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</si>
  <si>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</si>
  <si>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</si>
  <si>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</si>
  <si>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</si>
  <si>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</si>
  <si>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</si>
  <si>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</si>
  <si>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</si>
  <si>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</si>
  <si>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</si>
  <si>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</si>
  <si>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</si>
  <si>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</si>
  <si>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</si>
  <si>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</si>
  <si>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</si>
  <si>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</si>
  <si>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</si>
  <si>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</si>
  <si>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</si>
  <si>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</si>
  <si>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</si>
  <si>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</si>
  <si>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</si>
  <si>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</si>
  <si>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</si>
  <si>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</si>
  <si>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</si>
  <si>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</si>
  <si>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</si>
  <si>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</si>
  <si>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</si>
  <si>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</si>
  <si>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</si>
  <si>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</si>
  <si>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</si>
  <si>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</si>
  <si>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</si>
  <si>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</si>
  <si>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</si>
  <si>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</si>
  <si>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</si>
  <si>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</si>
  <si>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</si>
  <si>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</si>
  <si>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</si>
  <si>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</si>
  <si>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</si>
  <si>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</si>
  <si>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</si>
  <si>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</si>
  <si>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</si>
  <si>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</si>
  <si>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</si>
  <si>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</si>
  <si>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</si>
  <si>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</si>
  <si>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</si>
  <si>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</si>
  <si>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</si>
  <si>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</si>
  <si>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</si>
  <si>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</si>
  <si>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</si>
  <si>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</si>
  <si>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</si>
  <si>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</si>
  <si>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</si>
  <si>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</si>
  <si>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</si>
  <si>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</si>
  <si>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</si>
  <si>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</si>
  <si>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</si>
  <si>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</si>
  <si>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</si>
  <si>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</si>
  <si>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</si>
  <si>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</si>
  <si>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</si>
  <si>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</si>
  <si>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</si>
  <si>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</si>
  <si>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</si>
  <si>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</si>
  <si>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</si>
  <si>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</si>
  <si>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</si>
  <si>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</si>
  <si>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</si>
  <si>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</si>
  <si>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</si>
  <si>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</si>
  <si>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</si>
  <si>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</si>
  <si>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</si>
  <si>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</si>
  <si>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</si>
  <si>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</si>
  <si>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</si>
  <si>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</si>
  <si>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</si>
  <si>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</si>
  <si>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</si>
  <si>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</si>
  <si>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</si>
  <si>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</si>
  <si>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</si>
  <si>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</si>
  <si>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</si>
  <si>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</si>
  <si>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</si>
  <si>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</si>
  <si>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</si>
  <si>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</si>
  <si>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</si>
  <si>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</si>
  <si>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</si>
  <si>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</si>
  <si>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</si>
  <si>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</si>
  <si>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</si>
  <si>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</si>
  <si>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</si>
  <si>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</si>
  <si>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</si>
  <si>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</si>
  <si>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</si>
  <si>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</si>
  <si>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</si>
  <si>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</si>
  <si>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</si>
  <si>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</si>
  <si>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</si>
  <si>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</si>
  <si>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</si>
  <si>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</si>
  <si>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</si>
  <si>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</si>
  <si>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</si>
  <si>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</si>
  <si>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</si>
  <si>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</si>
  <si>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</si>
  <si>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</si>
  <si>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</si>
  <si>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</si>
  <si>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</si>
  <si>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</si>
  <si>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</si>
  <si>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</si>
  <si>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</si>
  <si>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</si>
  <si>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</si>
  <si>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</si>
  <si>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</si>
  <si>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</si>
  <si>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</si>
  <si>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</si>
  <si>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</si>
  <si>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</si>
  <si>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</si>
  <si>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</si>
  <si>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</si>
  <si>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</si>
  <si>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</si>
  <si>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</si>
  <si>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</si>
  <si>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</si>
  <si>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</si>
  <si>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</si>
  <si>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</si>
  <si>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</si>
  <si>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</si>
  <si>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</si>
  <si>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</si>
  <si>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</si>
  <si>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</si>
  <si>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</si>
  <si>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</si>
  <si>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</si>
  <si>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</si>
  <si>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</si>
  <si>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</si>
  <si>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</si>
  <si>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</si>
  <si>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</si>
  <si>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</si>
  <si>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</si>
  <si>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</si>
  <si>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</si>
  <si>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</si>
  <si>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</si>
  <si>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</si>
  <si>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</si>
  <si>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</si>
  <si>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</si>
  <si>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</si>
  <si>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</si>
  <si>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</si>
  <si>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</si>
  <si>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</si>
  <si>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</si>
  <si>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</si>
  <si>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</si>
  <si>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</si>
  <si>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</si>
  <si>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</si>
  <si>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</si>
  <si>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</si>
  <si>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</si>
  <si>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</si>
  <si>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</si>
  <si>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</si>
  <si>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</si>
  <si>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</si>
  <si>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</si>
  <si>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</si>
  <si>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</si>
  <si>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</si>
  <si>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</si>
  <si>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</si>
  <si>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</si>
  <si>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</si>
  <si>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</si>
  <si>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</si>
  <si>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</si>
  <si>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</si>
  <si>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</si>
  <si>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</si>
  <si>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</si>
  <si>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</si>
  <si>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</si>
  <si>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</si>
  <si>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</si>
  <si>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</si>
  <si>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</si>
  <si>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</si>
  <si>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</si>
  <si>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</si>
  <si>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</si>
  <si>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</si>
  <si>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</si>
  <si>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</si>
  <si>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</si>
  <si>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</si>
  <si>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</si>
  <si>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</si>
  <si>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</si>
  <si>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</si>
  <si>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</si>
  <si>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</si>
  <si>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</si>
  <si>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</si>
  <si>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</si>
  <si>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</si>
  <si>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</si>
  <si>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</si>
  <si>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</si>
  <si>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</si>
  <si>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</si>
  <si>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</si>
  <si>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</si>
  <si>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</si>
  <si>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</si>
  <si>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</si>
  <si>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</si>
  <si>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</si>
  <si>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</si>
  <si>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</si>
  <si>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</si>
  <si>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</si>
  <si>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</si>
  <si>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</si>
  <si>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</si>
  <si>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</si>
  <si>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</si>
  <si>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</si>
  <si>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</si>
  <si>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</si>
  <si>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</si>
  <si>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</si>
  <si>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</si>
  <si>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</si>
  <si>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</si>
  <si>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</si>
  <si>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</si>
  <si>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</si>
  <si>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</si>
  <si>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</si>
  <si>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</si>
  <si>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</si>
  <si>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</si>
  <si>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</si>
  <si>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</si>
  <si>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</si>
  <si>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</si>
  <si>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</si>
  <si>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</si>
  <si>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</si>
  <si>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</si>
  <si>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</si>
  <si>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</si>
  <si>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</si>
  <si>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</si>
  <si>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</si>
  <si>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</si>
  <si>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</si>
  <si>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</si>
  <si>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</si>
  <si>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</si>
  <si>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</si>
  <si>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</si>
  <si>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</si>
  <si>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</si>
  <si>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</si>
  <si>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</si>
  <si>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</si>
  <si>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</si>
  <si>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</si>
  <si>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</si>
  <si>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</si>
  <si>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</si>
  <si>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</si>
  <si>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</si>
  <si>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</si>
  <si>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</si>
  <si>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</si>
  <si>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</si>
  <si>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</si>
  <si>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</si>
  <si>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</si>
  <si>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</si>
  <si>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</si>
  <si>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</si>
  <si>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</si>
  <si>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</si>
  <si>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</si>
  <si>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</si>
  <si>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</si>
  <si>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</si>
  <si>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</si>
  <si>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</si>
  <si>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</si>
  <si>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</si>
  <si>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</si>
  <si>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</si>
  <si>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</si>
  <si>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</si>
  <si>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</si>
  <si>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</si>
  <si>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</si>
  <si>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</si>
  <si>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</si>
  <si>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</si>
  <si>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</si>
  <si>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</si>
  <si>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</si>
  <si>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</si>
  <si>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</si>
  <si>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</si>
  <si>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</si>
  <si>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</si>
  <si>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</si>
  <si>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</si>
  <si>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</si>
  <si>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</si>
  <si>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</si>
  <si>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</si>
  <si>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</si>
  <si>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</si>
  <si>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</si>
  <si>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</si>
  <si>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</si>
  <si>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</si>
  <si>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</si>
  <si>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</si>
  <si>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</si>
  <si>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</si>
  <si>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</si>
  <si>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</si>
  <si>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</si>
  <si>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</si>
  <si>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</si>
  <si>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</si>
  <si>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</si>
  <si>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</si>
  <si>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</si>
  <si>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</si>
  <si>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</si>
  <si>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</si>
  <si>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</si>
  <si>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</si>
  <si>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</si>
  <si>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</si>
  <si>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</si>
  <si>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</si>
  <si>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</si>
  <si>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</si>
  <si>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</si>
  <si>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</si>
  <si>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</si>
  <si>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</si>
  <si>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</si>
  <si>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</si>
  <si>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</si>
  <si>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</si>
  <si>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</si>
  <si>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</si>
  <si>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</si>
  <si>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</si>
  <si>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</si>
  <si>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</si>
  <si>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</si>
  <si>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</si>
  <si>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</si>
  <si>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</si>
  <si>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</si>
  <si>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</si>
  <si>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</si>
  <si>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</si>
  <si>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</si>
  <si>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</si>
  <si>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</si>
  <si>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</si>
  <si>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</si>
  <si>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</si>
  <si>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</si>
  <si>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</si>
  <si>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</si>
  <si>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</si>
  <si>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</si>
  <si>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</si>
  <si>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</si>
  <si>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</si>
  <si>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</si>
  <si>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</si>
  <si>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</si>
  <si>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</si>
  <si>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</si>
  <si>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</si>
  <si>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</si>
  <si>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</si>
  <si>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</si>
  <si>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</si>
  <si>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</si>
  <si>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</si>
  <si>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</si>
  <si>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</si>
  <si>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</si>
  <si>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</si>
  <si>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</si>
  <si>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</si>
  <si>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</si>
  <si>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</si>
  <si>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</si>
  <si>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</si>
  <si>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</si>
  <si>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</si>
  <si>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</si>
  <si>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</si>
  <si>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</si>
  <si>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</si>
  <si>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</si>
  <si>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</si>
  <si>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</si>
  <si>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</si>
  <si>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</si>
  <si>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</si>
  <si>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</si>
  <si>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</si>
  <si>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</si>
  <si>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</si>
  <si>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</si>
  <si>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</si>
  <si>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</si>
  <si>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</si>
  <si>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</si>
  <si>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</si>
  <si>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</si>
  <si>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</si>
  <si>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</si>
  <si>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</si>
  <si>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</si>
  <si>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</si>
  <si>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</si>
  <si>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</si>
  <si>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</si>
  <si>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</si>
  <si>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</si>
  <si>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</si>
  <si>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</si>
  <si>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</si>
  <si>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</si>
  <si>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</si>
  <si>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</si>
  <si>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</si>
  <si>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</si>
  <si>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</si>
  <si>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</si>
  <si>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</si>
  <si>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</si>
  <si>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</si>
  <si>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</si>
  <si>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</si>
  <si>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</si>
  <si>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</si>
  <si>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</si>
  <si>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</si>
  <si>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</si>
  <si>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</si>
  <si>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</si>
  <si>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</si>
  <si>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</si>
  <si>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</si>
  <si>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</si>
  <si>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</si>
  <si>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</si>
  <si>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</si>
  <si>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</si>
  <si>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</si>
  <si>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</si>
  <si>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</si>
  <si>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</si>
  <si>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</si>
  <si>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</si>
  <si>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</si>
  <si>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</si>
  <si>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</si>
  <si>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</si>
  <si>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</si>
  <si>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</si>
  <si>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</si>
  <si>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</si>
  <si>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</si>
  <si>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</si>
  <si>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</si>
  <si>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</si>
  <si>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</si>
  <si>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</si>
  <si>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</si>
  <si>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</si>
  <si>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</si>
  <si>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</si>
  <si>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</si>
  <si>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</si>
  <si>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</si>
  <si>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</si>
  <si>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</si>
  <si>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</si>
  <si>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</si>
  <si>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</si>
  <si>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</si>
  <si>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</si>
  <si>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</si>
  <si>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</si>
  <si>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</si>
  <si>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</si>
  <si>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</si>
  <si>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</si>
  <si>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</si>
  <si>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</si>
  <si>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</si>
  <si>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</si>
  <si>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</si>
  <si>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</si>
  <si>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</si>
  <si>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</si>
  <si>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</si>
  <si>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</si>
  <si>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</si>
  <si>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</si>
  <si>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</si>
  <si>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</si>
  <si>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</si>
  <si>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</si>
  <si>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</si>
  <si>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</si>
  <si>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</si>
  <si>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</si>
  <si>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</si>
  <si>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</si>
  <si>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</si>
  <si>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</si>
  <si>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</si>
  <si>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</si>
  <si>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</si>
  <si>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</si>
  <si>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</si>
  <si>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</si>
  <si>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</si>
  <si>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</si>
  <si>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</si>
  <si>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</si>
  <si>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</si>
  <si>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</si>
  <si>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</si>
  <si>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</si>
  <si>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</si>
  <si>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</si>
  <si>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</si>
  <si>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</si>
  <si>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</si>
  <si>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</si>
  <si>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</si>
  <si>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</si>
  <si>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</si>
  <si>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</si>
  <si>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</si>
  <si>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</si>
  <si>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</si>
  <si>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</si>
  <si>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</si>
  <si>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</si>
  <si>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</si>
  <si>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</si>
  <si>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</si>
  <si>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</si>
  <si>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</si>
  <si>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</si>
  <si>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</si>
  <si>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</si>
  <si>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</si>
  <si>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</si>
  <si>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</si>
  <si>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</si>
  <si>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</si>
  <si>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</si>
  <si>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</si>
  <si>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</si>
  <si>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</si>
  <si>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</si>
  <si>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</si>
  <si>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</si>
  <si>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</si>
  <si>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</si>
  <si>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</si>
  <si>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</si>
  <si>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</si>
  <si>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</si>
  <si>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</si>
  <si>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</si>
  <si>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</si>
  <si>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</si>
  <si>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</si>
  <si>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</si>
  <si>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</si>
  <si>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</si>
  <si>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</si>
  <si>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</si>
  <si>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</si>
  <si>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</si>
  <si>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</si>
  <si>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</si>
  <si>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</si>
  <si>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</si>
  <si>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</si>
  <si>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</si>
  <si>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</si>
  <si>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</si>
  <si>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</si>
  <si>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</si>
  <si>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</si>
  <si>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</si>
  <si>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</si>
  <si>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</si>
  <si>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</si>
  <si>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</si>
  <si>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</si>
  <si>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</si>
  <si>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</si>
  <si>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</si>
  <si>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</si>
  <si>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</si>
  <si>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</si>
  <si>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</si>
  <si>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</si>
  <si>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</si>
  <si>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</si>
  <si>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</si>
  <si>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</si>
  <si>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</si>
  <si>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</si>
  <si>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</si>
  <si>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</si>
  <si>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</si>
  <si>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</si>
  <si>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</si>
  <si>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</si>
  <si>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</si>
  <si>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</si>
  <si>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</si>
  <si>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</si>
  <si>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</si>
  <si>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</si>
  <si>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</si>
  <si>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</si>
  <si>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</si>
  <si>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</si>
  <si>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</si>
  <si>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</si>
  <si>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</si>
  <si>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</si>
  <si>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</si>
  <si>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</si>
  <si>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</si>
  <si>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</si>
  <si>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</si>
  <si>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</si>
  <si>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</si>
  <si>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</si>
  <si>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</si>
  <si>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</si>
  <si>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</si>
  <si>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</si>
  <si>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</si>
  <si>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</si>
  <si>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</si>
  <si>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</si>
  <si>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</si>
  <si>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</si>
  <si>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</si>
  <si>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</si>
  <si>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</si>
  <si>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</si>
  <si>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</si>
  <si>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</si>
  <si>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</si>
  <si>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</si>
  <si>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</si>
  <si>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</si>
  <si>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</si>
  <si>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</si>
  <si>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</si>
  <si>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</si>
  <si>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</si>
  <si>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</si>
  <si>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</si>
  <si>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</si>
  <si>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</si>
  <si>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</si>
  <si>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</si>
  <si>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</si>
  <si>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</si>
  <si>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</si>
  <si>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</si>
  <si>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</si>
  <si>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</si>
  <si>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</si>
  <si>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</si>
  <si>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</si>
  <si>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</si>
  <si>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</si>
  <si>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</si>
  <si>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</si>
  <si>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</si>
  <si>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</si>
  <si>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</si>
  <si>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</si>
  <si>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</si>
  <si>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</si>
  <si>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</si>
  <si>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</si>
  <si>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</si>
  <si>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</si>
  <si>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</si>
  <si>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</si>
  <si>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</si>
  <si>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</si>
  <si>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</si>
  <si>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</si>
  <si>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</si>
  <si>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</si>
  <si>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</si>
  <si>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</si>
  <si>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</si>
  <si>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</si>
  <si>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</si>
  <si>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</si>
  <si>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</si>
  <si>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</si>
  <si>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</si>
  <si>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</si>
  <si>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</si>
  <si>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</si>
  <si>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</si>
  <si>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</si>
  <si>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</si>
  <si>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</si>
  <si>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</si>
  <si>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</si>
  <si>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</si>
  <si>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</si>
  <si>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</si>
  <si>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</si>
  <si>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</si>
  <si>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</si>
  <si>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</si>
  <si>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</si>
  <si>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</si>
  <si>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</si>
  <si>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</si>
  <si>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</si>
  <si>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</si>
  <si>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</si>
  <si>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</si>
  <si>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</si>
  <si>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</si>
  <si>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</si>
  <si>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</si>
  <si>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</si>
  <si>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</si>
  <si>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</si>
  <si>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</si>
  <si>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</si>
  <si>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</si>
  <si>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</si>
  <si>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</si>
  <si>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</si>
  <si>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</si>
  <si>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</si>
  <si>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</si>
  <si>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</si>
  <si>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</si>
  <si>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</si>
  <si>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</si>
  <si>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</si>
  <si>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</si>
  <si>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</si>
  <si>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</si>
  <si>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</si>
  <si>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</si>
  <si>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</si>
  <si>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</si>
  <si>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</si>
  <si>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</si>
  <si>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</si>
  <si>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</si>
  <si>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</si>
  <si>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</si>
  <si>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</si>
  <si>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</si>
  <si>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</si>
  <si>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</si>
  <si>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</si>
  <si>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</si>
  <si>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</si>
  <si>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</si>
  <si>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</si>
  <si>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</si>
  <si>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</si>
  <si>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</si>
  <si>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</si>
  <si>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</si>
  <si>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</si>
  <si>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</si>
  <si>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</si>
  <si>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</si>
  <si>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</si>
  <si>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</si>
  <si>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</si>
  <si>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</si>
  <si>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</si>
  <si>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</si>
  <si>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</si>
  <si>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</si>
  <si>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</si>
  <si>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</si>
  <si>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</si>
  <si>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</si>
  <si>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</si>
  <si>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</si>
  <si>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</si>
  <si>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</si>
  <si>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</si>
  <si>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</si>
  <si>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</si>
  <si>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</si>
  <si>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</si>
  <si>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</si>
  <si>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</si>
  <si>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</si>
  <si>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</si>
  <si>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</si>
  <si>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</si>
  <si>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</si>
  <si>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</si>
  <si>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</si>
  <si>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</si>
  <si>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</si>
  <si>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</si>
  <si>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</si>
  <si>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</si>
  <si>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</si>
  <si>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</si>
  <si>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</si>
  <si>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</si>
  <si>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</si>
  <si>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</si>
  <si>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</si>
  <si>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</si>
  <si>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</si>
  <si>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</si>
  <si>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</si>
  <si>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</si>
  <si>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</si>
  <si>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</si>
  <si>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</si>
  <si>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</si>
  <si>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</si>
  <si>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</si>
  <si>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</si>
  <si>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</si>
  <si>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</si>
  <si>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</si>
  <si>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</si>
  <si>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</si>
  <si>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</si>
  <si>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</si>
  <si>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</si>
  <si>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</si>
  <si>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</si>
  <si>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</si>
  <si>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</si>
  <si>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</si>
  <si>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</si>
  <si>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</si>
  <si>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</si>
  <si>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</si>
  <si>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</si>
  <si>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</si>
  <si>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</si>
  <si>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</si>
  <si>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</si>
  <si>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</si>
  <si>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</si>
  <si>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</si>
  <si>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</si>
  <si>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</si>
  <si>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</si>
  <si>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</si>
  <si>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</si>
  <si>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</si>
  <si>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</si>
  <si>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</si>
  <si>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</si>
  <si>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</si>
  <si>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</si>
  <si>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</si>
  <si>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</si>
  <si>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</si>
  <si>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</si>
  <si>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</si>
  <si>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</si>
  <si>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</si>
  <si>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</si>
  <si>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</si>
  <si>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</si>
  <si>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</si>
  <si>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</si>
  <si>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</si>
  <si>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</si>
  <si>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</si>
  <si>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</si>
  <si>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</si>
  <si>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</si>
  <si>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</si>
  <si>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</si>
  <si>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</si>
  <si>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</si>
  <si>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</si>
  <si>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</si>
  <si>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</si>
  <si>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</si>
  <si>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</si>
  <si>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</si>
  <si>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</si>
  <si>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</si>
  <si>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</si>
  <si>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</si>
  <si>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</si>
  <si>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</si>
  <si>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</si>
  <si>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</si>
  <si>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</si>
  <si>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</si>
  <si>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</si>
  <si>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</si>
  <si>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</si>
  <si>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</si>
  <si>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</si>
  <si>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</si>
  <si>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</si>
  <si>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</si>
  <si>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</si>
  <si>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</si>
  <si>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</si>
  <si>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</si>
  <si>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</si>
  <si>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</si>
  <si>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</si>
  <si>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</si>
  <si>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</si>
  <si>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</si>
  <si>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</si>
  <si>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</si>
  <si>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</si>
  <si>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</si>
  <si>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</si>
  <si>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</si>
  <si>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</si>
  <si>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</si>
  <si>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</si>
  <si>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</si>
  <si>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</si>
  <si>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</si>
  <si>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</si>
  <si>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</si>
  <si>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</si>
  <si>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</si>
  <si>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</si>
  <si>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</si>
  <si>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</si>
  <si>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</si>
  <si>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</si>
  <si>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</si>
  <si>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</si>
  <si>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</si>
  <si>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</si>
  <si>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</si>
  <si>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</si>
  <si>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</si>
  <si>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</si>
  <si>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</si>
  <si>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</si>
  <si>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</si>
  <si>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</si>
  <si>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</si>
  <si>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</si>
  <si>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</si>
  <si>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</si>
  <si>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</si>
  <si>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</si>
  <si>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</si>
  <si>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</si>
  <si>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</si>
  <si>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</si>
  <si>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</si>
  <si>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</si>
  <si>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</si>
  <si>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</si>
  <si>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</si>
  <si>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</si>
  <si>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</si>
  <si>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</si>
  <si>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</si>
  <si>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</si>
  <si>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</si>
  <si>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</si>
  <si>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</si>
  <si>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</si>
  <si>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</si>
  <si>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</si>
  <si>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</si>
  <si>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</si>
  <si>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</si>
  <si>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</si>
  <si>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</si>
  <si>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</si>
  <si>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</si>
  <si>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</si>
  <si>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</si>
  <si>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</si>
  <si>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</si>
  <si>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</si>
  <si>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</si>
  <si>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</si>
  <si>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</si>
  <si>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</si>
  <si>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</si>
  <si>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</si>
  <si>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</si>
  <si>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</si>
  <si>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</si>
  <si>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</si>
  <si>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</si>
  <si>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</si>
  <si>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</si>
  <si>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</si>
  <si>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</si>
  <si>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</si>
  <si>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</si>
  <si>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</si>
  <si>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</si>
  <si>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</si>
  <si>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</si>
  <si>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</si>
  <si>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</si>
  <si>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</si>
  <si>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</si>
  <si>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</si>
  <si>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</si>
  <si>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</si>
  <si>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</si>
  <si>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</si>
  <si>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</si>
  <si>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</si>
  <si>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</si>
  <si>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</si>
  <si>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</si>
  <si>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</si>
  <si>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</si>
  <si>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</si>
  <si>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</si>
  <si>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</si>
  <si>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</si>
  <si>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</si>
  <si>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</si>
  <si>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</si>
  <si>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</si>
  <si>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</si>
  <si>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</si>
  <si>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</si>
  <si>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</si>
  <si>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</si>
  <si>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</si>
  <si>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</si>
  <si>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</si>
  <si>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</si>
  <si>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</si>
  <si>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</si>
  <si>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</si>
  <si>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</si>
  <si>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</si>
  <si>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</si>
  <si>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</si>
  <si>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</si>
  <si>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</si>
  <si>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</si>
  <si>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</si>
  <si>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</si>
  <si>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</si>
  <si>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</si>
  <si>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</si>
  <si>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</si>
  <si>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</si>
  <si>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</si>
  <si>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</si>
  <si>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</si>
  <si>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</si>
  <si>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</si>
  <si>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</si>
  <si>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</si>
  <si>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</si>
  <si>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</si>
  <si>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</si>
  <si>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</si>
  <si>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</si>
  <si>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</si>
  <si>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</si>
  <si>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</si>
  <si>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</si>
  <si>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</si>
  <si>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</si>
  <si>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</si>
  <si>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</si>
  <si>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</si>
  <si>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</si>
  <si>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</si>
  <si>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</si>
  <si>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</si>
  <si>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</si>
  <si>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</si>
  <si>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</si>
  <si>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</si>
  <si>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</si>
  <si>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</si>
  <si>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</si>
  <si>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</si>
  <si>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</si>
  <si>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</si>
  <si>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</si>
  <si>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</si>
  <si>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</si>
  <si>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</si>
  <si>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</si>
  <si>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</si>
  <si>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</si>
  <si>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</si>
  <si>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</si>
  <si>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</si>
  <si>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</si>
  <si>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</si>
  <si>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</si>
  <si>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</si>
  <si>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</si>
  <si>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</si>
  <si>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</si>
  <si>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</si>
  <si>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</si>
  <si>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</si>
  <si>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</si>
  <si>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</si>
  <si>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</si>
  <si>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</si>
  <si>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</si>
  <si>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</si>
  <si>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</si>
  <si>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</si>
  <si>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</si>
  <si>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</si>
  <si>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</si>
  <si>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</si>
  <si>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</si>
  <si>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</si>
  <si>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</si>
  <si>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</si>
  <si>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</si>
  <si>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</si>
  <si>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</si>
  <si>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</si>
  <si>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</si>
  <si>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</si>
  <si>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</si>
  <si>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</si>
  <si>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</si>
  <si>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</si>
  <si>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</si>
  <si>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</si>
  <si>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</si>
  <si>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</si>
  <si>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</si>
  <si>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</si>
  <si>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</si>
  <si>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</si>
  <si>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</si>
  <si>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</si>
  <si>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</si>
  <si>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</si>
  <si>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</si>
  <si>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</si>
  <si>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</si>
  <si>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</si>
  <si>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</si>
  <si>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</si>
  <si>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</si>
  <si>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</si>
  <si>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</si>
  <si>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</si>
  <si>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</si>
  <si>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</si>
  <si>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</si>
  <si>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</si>
  <si>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</si>
  <si>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</si>
  <si>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</si>
  <si>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</si>
  <si>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</si>
  <si>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</si>
  <si>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</si>
  <si>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</si>
  <si>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</si>
  <si>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</si>
  <si>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</si>
  <si>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</si>
  <si>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</si>
  <si>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</si>
  <si>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</si>
  <si>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</si>
  <si>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</si>
  <si>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</si>
  <si>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</si>
  <si>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</si>
  <si>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</si>
  <si>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</si>
  <si>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</si>
  <si>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</si>
  <si>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</si>
  <si>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</si>
  <si>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</si>
  <si>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</si>
  <si>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</si>
  <si>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</si>
  <si>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</si>
  <si>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</si>
  <si>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</si>
  <si>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</si>
  <si>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</si>
  <si>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</si>
  <si>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</si>
  <si>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</si>
  <si>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</si>
  <si>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</si>
  <si>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</si>
  <si>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</si>
  <si>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</si>
  <si>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</si>
  <si>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</si>
  <si>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</si>
  <si>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</si>
  <si>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</si>
  <si>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</si>
  <si>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</si>
  <si>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</si>
  <si>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</si>
  <si>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</si>
  <si>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</si>
  <si>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</si>
  <si>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</si>
  <si>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</si>
  <si>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</si>
  <si>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</si>
  <si>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</si>
  <si>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</si>
  <si>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</si>
  <si>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</si>
  <si>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</si>
  <si>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</si>
  <si>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</si>
  <si>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</si>
  <si>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</si>
  <si>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</si>
  <si>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</si>
  <si>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</si>
  <si>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</si>
  <si>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</si>
  <si>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</si>
  <si>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</si>
  <si>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</si>
  <si>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</si>
  <si>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</si>
  <si>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</si>
  <si>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</si>
  <si>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</si>
  <si>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</si>
  <si>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</si>
  <si>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</si>
  <si>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</si>
  <si>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</si>
  <si>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</si>
  <si>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</si>
  <si>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</si>
  <si>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</si>
  <si>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</si>
  <si>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</si>
  <si>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</si>
  <si>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</si>
  <si>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</si>
  <si>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</si>
  <si>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</si>
  <si>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</si>
  <si>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</si>
  <si>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</si>
  <si>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</si>
  <si>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</si>
  <si>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</si>
  <si>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</si>
  <si>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</si>
  <si>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</si>
  <si>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</si>
  <si>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</si>
  <si>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</si>
  <si>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</si>
  <si>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</si>
  <si>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</si>
  <si>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</si>
  <si>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</si>
  <si>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</si>
  <si>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</si>
  <si>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</si>
  <si>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</si>
  <si>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</si>
  <si>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</si>
  <si>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</si>
  <si>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</si>
  <si>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</si>
  <si>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</si>
  <si>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</si>
  <si>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</si>
  <si>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</si>
  <si>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</si>
  <si>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</si>
  <si>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</si>
  <si>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</si>
  <si>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</si>
  <si>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</si>
  <si>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</si>
  <si>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</si>
  <si>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</si>
  <si>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</si>
  <si>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</si>
  <si>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</si>
  <si>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</si>
  <si>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</si>
  <si>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</si>
  <si>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</si>
  <si>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</si>
  <si>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</si>
  <si>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</si>
  <si>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</si>
  <si>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</si>
  <si>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</si>
  <si>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</si>
  <si>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</si>
  <si>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</si>
  <si>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</si>
  <si>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</si>
  <si>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</si>
  <si>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</si>
  <si>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</si>
  <si>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</si>
  <si>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</si>
  <si>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</si>
  <si>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</si>
  <si>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</si>
  <si>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</si>
  <si>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</si>
  <si>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</si>
  <si>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</si>
  <si>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</si>
  <si>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</si>
  <si>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</si>
  <si>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</si>
  <si>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</si>
  <si>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</si>
  <si>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</si>
  <si>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</si>
  <si>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</si>
  <si>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</si>
  <si>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</si>
  <si>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</si>
  <si>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</si>
  <si>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</si>
  <si>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</si>
  <si>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</si>
  <si>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</si>
  <si>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</si>
  <si>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</si>
  <si>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</si>
  <si>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</si>
  <si>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</si>
  <si>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</si>
  <si>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</si>
  <si>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</si>
  <si>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</si>
  <si>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</si>
  <si>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</si>
  <si>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</si>
  <si>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</si>
  <si>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</si>
  <si>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</si>
  <si>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</si>
  <si>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</si>
  <si>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</si>
  <si>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</si>
  <si>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</si>
  <si>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</si>
  <si>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</si>
  <si>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</si>
  <si>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</si>
  <si>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</si>
  <si>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</si>
  <si>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</si>
  <si>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</si>
  <si>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</si>
  <si>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</si>
  <si>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</si>
  <si>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</si>
  <si>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</si>
  <si>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</si>
  <si>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</si>
  <si>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</si>
  <si>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</si>
  <si>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</si>
  <si>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</si>
  <si>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</si>
  <si>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</si>
  <si>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</si>
  <si>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</si>
  <si>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</si>
  <si>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</si>
  <si>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</si>
  <si>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</si>
  <si>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</si>
  <si>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</si>
  <si>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</si>
  <si>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</si>
  <si>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</si>
  <si>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</si>
  <si>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</si>
  <si>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</si>
  <si>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</si>
  <si>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</si>
  <si>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</si>
  <si>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</si>
  <si>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</si>
  <si>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</si>
  <si>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</si>
  <si>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</si>
  <si>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</si>
  <si>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</si>
  <si>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</si>
  <si>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</si>
  <si>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</si>
  <si>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</si>
  <si>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</si>
  <si>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</si>
  <si>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</si>
  <si>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</si>
  <si>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</si>
  <si>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</si>
  <si>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</si>
  <si>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</si>
  <si>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</si>
  <si>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</si>
  <si>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</si>
  <si>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</si>
  <si>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</si>
  <si>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</si>
  <si>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</si>
  <si>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</si>
  <si>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</si>
  <si>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</si>
  <si>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</si>
  <si>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</si>
  <si>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</si>
  <si>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</si>
  <si>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</si>
  <si>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</si>
  <si>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</si>
  <si>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</si>
  <si>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</si>
  <si>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</si>
  <si>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</si>
  <si>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</si>
  <si>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</si>
  <si>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</si>
  <si>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</si>
  <si>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</si>
  <si>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</si>
  <si>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</si>
  <si>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</si>
  <si>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</si>
  <si>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</si>
  <si>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</si>
  <si>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</si>
  <si>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</si>
  <si>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</si>
  <si>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</si>
  <si>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</si>
  <si>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</si>
  <si>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</si>
  <si>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</si>
  <si>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</si>
  <si>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</si>
  <si>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</si>
  <si>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</si>
  <si>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</si>
  <si>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</si>
  <si>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</si>
  <si>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</si>
  <si>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</si>
  <si>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</si>
  <si>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</si>
  <si>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</si>
  <si>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</si>
  <si>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</si>
  <si>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</si>
  <si>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</si>
  <si>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</si>
  <si>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</si>
  <si>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</si>
  <si>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</si>
  <si>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</si>
  <si>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</si>
  <si>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</si>
  <si>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</si>
  <si>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</si>
  <si>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</si>
  <si>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</si>
  <si>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</si>
  <si>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</si>
  <si>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</si>
  <si>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</si>
  <si>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</si>
  <si>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</si>
  <si>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</si>
  <si>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</si>
  <si>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</si>
  <si>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</si>
  <si>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</si>
  <si>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</si>
  <si>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</si>
  <si>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</si>
  <si>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</si>
  <si>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</si>
  <si>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</si>
  <si>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</si>
  <si>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</si>
  <si>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</si>
  <si>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</si>
  <si>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</si>
  <si>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</si>
  <si>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</si>
  <si>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</si>
  <si>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</si>
  <si>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</si>
  <si>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</si>
  <si>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</si>
  <si>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</si>
  <si>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</si>
  <si>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</si>
  <si>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</si>
  <si>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</si>
  <si>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</si>
  <si>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</si>
  <si>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</si>
  <si>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</si>
  <si>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</si>
  <si>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</si>
  <si>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</si>
  <si>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</si>
  <si>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</si>
  <si>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</si>
  <si>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</si>
  <si>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</si>
  <si>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</si>
  <si>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</si>
  <si>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</si>
  <si>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</si>
  <si>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</si>
  <si>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</si>
  <si>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</si>
  <si>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</si>
  <si>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</si>
  <si>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</si>
  <si>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</si>
  <si>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</si>
  <si>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</si>
  <si>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</si>
  <si>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</si>
  <si>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</si>
  <si>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</si>
  <si>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</si>
  <si>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</si>
  <si>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</si>
  <si>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</si>
  <si>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</si>
  <si>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</si>
  <si>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</si>
  <si>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</si>
  <si>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</si>
  <si>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</si>
  <si>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</si>
  <si>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</si>
  <si>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</si>
  <si>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</si>
  <si>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</si>
  <si>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</si>
  <si>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</si>
  <si>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</si>
  <si>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</si>
  <si>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</si>
  <si>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</si>
  <si>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</si>
  <si>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</si>
  <si>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</si>
  <si>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</si>
  <si>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</si>
  <si>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</si>
  <si>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</si>
  <si>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</si>
  <si>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</si>
  <si>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</si>
  <si>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</si>
  <si>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</si>
  <si>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</si>
  <si>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</si>
  <si>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</si>
  <si>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</si>
  <si>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</si>
  <si>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</si>
  <si>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</si>
  <si>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</si>
  <si>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</si>
  <si>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</si>
  <si>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</si>
  <si>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</si>
  <si>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</si>
  <si>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</si>
  <si>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</si>
  <si>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</si>
  <si>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</si>
  <si>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</si>
  <si>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</si>
  <si>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</si>
  <si>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</si>
  <si>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</si>
  <si>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</si>
  <si>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</si>
  <si>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</si>
  <si>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</si>
  <si>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</si>
  <si>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</si>
  <si>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</si>
  <si>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</si>
  <si>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</si>
  <si>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</si>
  <si>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</si>
  <si>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</si>
  <si>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</si>
  <si>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</si>
  <si>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</si>
  <si>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</si>
  <si>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</si>
  <si>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</si>
  <si>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</si>
  <si>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</si>
  <si>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</si>
  <si>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</si>
  <si>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</si>
  <si>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</si>
  <si>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</si>
  <si>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</si>
  <si>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</si>
  <si>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</si>
  <si>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</si>
  <si>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</si>
  <si>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</si>
  <si>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</si>
  <si>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</si>
  <si>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</si>
  <si>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</si>
  <si>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</si>
  <si>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</si>
  <si>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</si>
  <si>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</si>
  <si>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</si>
  <si>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</si>
  <si>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</si>
  <si>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</si>
  <si>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</si>
  <si>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</si>
  <si>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</si>
  <si>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</si>
  <si>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</si>
  <si>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</si>
  <si>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</si>
  <si>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</si>
  <si>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</si>
  <si>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</si>
  <si>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</si>
  <si>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</si>
  <si>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</si>
  <si>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</si>
  <si>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</si>
  <si>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</si>
  <si>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</si>
  <si>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</si>
  <si>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</si>
  <si>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</si>
  <si>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</si>
  <si>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</si>
  <si>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</si>
  <si>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</si>
  <si>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</si>
  <si>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</si>
  <si>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</si>
  <si>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</si>
  <si>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</si>
  <si>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</si>
  <si>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</si>
  <si>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</si>
  <si>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</si>
  <si>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</si>
  <si>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</si>
  <si>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</si>
  <si>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</si>
  <si>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</si>
  <si>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</si>
  <si>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</si>
  <si>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</si>
  <si>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</si>
  <si>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</si>
  <si>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</si>
  <si>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</si>
  <si>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</si>
  <si>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</si>
  <si>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</si>
  <si>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</si>
  <si>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</si>
  <si>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</si>
  <si>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</si>
  <si>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</si>
  <si>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</si>
  <si>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</si>
  <si>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</si>
  <si>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</si>
  <si>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</si>
  <si>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</si>
  <si>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</si>
  <si>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</si>
  <si>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</si>
  <si>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</si>
  <si>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</si>
  <si>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</si>
  <si>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</si>
  <si>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</si>
  <si>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</si>
  <si>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</si>
  <si>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</si>
  <si>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</si>
  <si>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</si>
  <si>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</si>
  <si>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</si>
  <si>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</si>
  <si>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</si>
  <si>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</si>
  <si>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</si>
  <si>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</si>
  <si>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</si>
  <si>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</si>
  <si>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</si>
  <si>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</si>
  <si>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</si>
  <si>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</si>
  <si>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</si>
  <si>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</si>
  <si>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</si>
  <si>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</si>
  <si>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</si>
  <si>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</si>
  <si>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</si>
  <si>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</si>
  <si>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</si>
  <si>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</si>
  <si>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</si>
  <si>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</si>
  <si>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</si>
  <si>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</si>
  <si>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</si>
  <si>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</si>
  <si>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</si>
  <si>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</si>
  <si>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</si>
  <si>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</si>
  <si>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</si>
  <si>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</si>
  <si>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</si>
  <si>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</si>
  <si>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</si>
  <si>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</si>
  <si>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</si>
  <si>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</si>
  <si>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</si>
  <si>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</si>
  <si>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</si>
  <si>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</si>
  <si>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</si>
  <si>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</si>
  <si>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</si>
  <si>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</si>
  <si>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</si>
  <si>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</si>
  <si>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</si>
  <si>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</si>
  <si>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</si>
  <si>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</si>
  <si>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</si>
  <si>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</si>
  <si>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</si>
  <si>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</si>
  <si>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</si>
  <si>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</si>
  <si>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</si>
  <si>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</si>
  <si>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</si>
  <si>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</si>
  <si>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</si>
  <si>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</si>
  <si>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</si>
  <si>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</si>
  <si>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</si>
  <si>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</si>
  <si>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</si>
  <si>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</si>
  <si>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</si>
  <si>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</si>
  <si>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</si>
  <si>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</si>
  <si>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</si>
  <si>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</si>
  <si>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</si>
  <si>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</si>
  <si>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</si>
  <si>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</si>
  <si>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</si>
  <si>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</si>
  <si>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</si>
  <si>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</si>
  <si>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</si>
  <si>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</si>
  <si>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</si>
  <si>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</si>
  <si>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</si>
  <si>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</si>
  <si>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</si>
  <si>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</si>
  <si>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</si>
  <si>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</si>
  <si>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</si>
  <si>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</si>
  <si>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</si>
  <si>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</si>
  <si>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</si>
  <si>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</si>
  <si>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</si>
  <si>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</si>
  <si>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</si>
  <si>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</si>
  <si>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</si>
  <si>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</si>
  <si>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</si>
  <si>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</si>
  <si>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</si>
  <si>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</si>
  <si>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</si>
  <si>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</si>
  <si>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</si>
  <si>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</si>
  <si>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</si>
  <si>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</si>
  <si>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</si>
  <si>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</si>
  <si>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</si>
  <si>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</si>
  <si>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</si>
  <si>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</si>
  <si>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</si>
  <si>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</si>
  <si>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</si>
  <si>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</si>
  <si>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</si>
  <si>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</si>
  <si>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</si>
  <si>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</si>
  <si>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</si>
  <si>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</si>
  <si>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</si>
  <si>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</si>
  <si>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</si>
  <si>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</si>
  <si>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</si>
  <si>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</si>
  <si>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</si>
  <si>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</si>
  <si>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</si>
  <si>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</si>
  <si>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</si>
  <si>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</si>
  <si>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</si>
  <si>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</si>
  <si>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</si>
  <si>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</si>
  <si>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</si>
  <si>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</si>
  <si>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</si>
  <si>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</si>
  <si>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</si>
  <si>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</si>
  <si>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</si>
  <si>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</si>
  <si>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</si>
  <si>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</si>
  <si>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</si>
  <si>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</si>
  <si>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</si>
  <si>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</si>
  <si>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</si>
  <si>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</si>
  <si>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</si>
  <si>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</si>
  <si>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</si>
  <si>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</si>
  <si>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</si>
  <si>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</si>
  <si>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</si>
  <si>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</si>
  <si>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</si>
  <si>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</si>
  <si>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</si>
  <si>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</si>
  <si>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</si>
  <si>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</si>
  <si>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</si>
  <si>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</si>
  <si>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</si>
  <si>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</si>
  <si>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</si>
  <si>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</si>
  <si>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</si>
  <si>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</si>
  <si>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</si>
  <si>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</si>
  <si>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</si>
  <si>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</si>
  <si>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</si>
  <si>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</si>
  <si>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</si>
  <si>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</si>
  <si>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</si>
  <si>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</si>
  <si>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</si>
  <si>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</si>
  <si>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</si>
  <si>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</si>
  <si>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</si>
  <si>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</si>
  <si>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</si>
  <si>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</si>
  <si>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</si>
  <si>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</si>
  <si>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</si>
  <si>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</si>
  <si>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</si>
  <si>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</si>
  <si>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</si>
  <si>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</si>
  <si>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</si>
  <si>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</si>
  <si>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</si>
  <si>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</si>
  <si>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</si>
  <si>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</si>
  <si>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</si>
  <si>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</si>
  <si>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</si>
  <si>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</si>
  <si>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</si>
  <si>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</si>
  <si>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</si>
  <si>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</si>
  <si>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</si>
  <si>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</si>
  <si>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</si>
  <si>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</si>
  <si>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</si>
  <si>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</si>
  <si>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</si>
  <si>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</si>
  <si>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</si>
  <si>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</si>
  <si>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</si>
  <si>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</si>
  <si>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</si>
  <si>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</si>
  <si>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</si>
  <si>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</si>
  <si>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</si>
  <si>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</si>
  <si>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</si>
  <si>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</si>
  <si>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</si>
  <si>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</si>
  <si>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</si>
  <si>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</si>
  <si>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</si>
  <si>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</si>
  <si>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</si>
  <si>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</si>
  <si>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</si>
  <si>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</si>
  <si>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</si>
  <si>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</si>
  <si>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</si>
  <si>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</si>
  <si>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</si>
  <si>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</si>
  <si>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</si>
  <si>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</si>
  <si>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</si>
  <si>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</si>
  <si>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</si>
  <si>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</si>
  <si>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</si>
  <si>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</si>
  <si>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</si>
  <si>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</si>
  <si>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</si>
  <si>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</si>
  <si>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</si>
  <si>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</si>
  <si>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</si>
  <si>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</si>
  <si>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</si>
  <si>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</si>
  <si>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</si>
  <si>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</si>
  <si>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</si>
  <si>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</si>
  <si>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</si>
  <si>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</si>
  <si>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</si>
  <si>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</si>
  <si>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</si>
  <si>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</si>
  <si>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</si>
  <si>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</si>
  <si>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</si>
  <si>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</si>
  <si>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</si>
  <si>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</si>
  <si>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</si>
  <si>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</si>
  <si>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</si>
  <si>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</si>
  <si>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</si>
  <si>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</si>
  <si>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</si>
  <si>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</si>
  <si>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</si>
  <si>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</si>
  <si>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</si>
  <si>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</si>
  <si>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</si>
  <si>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</si>
  <si>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</si>
  <si>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</si>
  <si>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</si>
  <si>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</si>
  <si>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</si>
  <si>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</si>
  <si>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</si>
  <si>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</si>
  <si>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</si>
  <si>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</si>
  <si>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</si>
  <si>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</si>
  <si>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</si>
  <si>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</si>
  <si>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</si>
  <si>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</si>
  <si>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</si>
  <si>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</si>
  <si>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</si>
  <si>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</si>
  <si>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</si>
  <si>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</si>
  <si>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</si>
  <si>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</si>
  <si>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</si>
  <si>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</si>
  <si>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</si>
  <si>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</si>
  <si>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</si>
  <si>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</si>
  <si>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</si>
  <si>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</si>
  <si>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</si>
  <si>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</si>
  <si>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</si>
  <si>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</si>
  <si>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</si>
  <si>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</si>
  <si>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</si>
  <si>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</si>
  <si>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</si>
  <si>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</si>
  <si>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</si>
  <si>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</si>
  <si>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</si>
  <si>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</si>
  <si>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</si>
  <si>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</si>
  <si>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</si>
  <si>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</si>
  <si>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</si>
  <si>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</si>
  <si>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</si>
  <si>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</si>
  <si>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</si>
  <si>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</si>
  <si>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</si>
  <si>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</si>
  <si>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</si>
  <si>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</si>
  <si>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</si>
  <si>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</si>
  <si>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</si>
  <si>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</si>
  <si>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</si>
  <si>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</si>
  <si>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</si>
  <si>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</si>
  <si>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</si>
  <si>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</si>
  <si>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</si>
  <si>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</si>
  <si>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</si>
  <si>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</si>
  <si>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</si>
  <si>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</si>
  <si>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</si>
  <si>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</si>
  <si>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</si>
  <si>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</si>
  <si>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</si>
  <si>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</si>
  <si>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</si>
  <si>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</si>
  <si>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</si>
  <si>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</si>
  <si>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</si>
  <si>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</si>
  <si>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</si>
  <si>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</si>
  <si>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</si>
  <si>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</si>
  <si>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</si>
  <si>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</si>
  <si>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</si>
  <si>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</si>
  <si>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</si>
  <si>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</si>
  <si>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</si>
  <si>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</si>
  <si>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</si>
  <si>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</si>
  <si>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</si>
  <si>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</si>
  <si>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</si>
  <si>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</si>
  <si>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</si>
  <si>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</si>
  <si>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</si>
  <si>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</si>
  <si>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</si>
  <si>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</si>
  <si>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</si>
  <si>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</si>
  <si>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</si>
  <si>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</si>
  <si>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</si>
  <si>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</si>
  <si>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</si>
  <si>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</si>
  <si>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</si>
  <si>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</si>
  <si>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</si>
  <si>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</si>
  <si>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</si>
  <si>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</si>
  <si>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</si>
  <si>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</si>
  <si>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</si>
  <si>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</si>
  <si>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</si>
  <si>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</si>
  <si>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</si>
  <si>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</si>
  <si>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</si>
  <si>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</si>
  <si>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</si>
  <si>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</si>
  <si>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</si>
  <si>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</si>
  <si>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</si>
  <si>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</si>
  <si>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</si>
  <si>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</si>
  <si>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</si>
  <si>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</si>
  <si>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</si>
  <si>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</si>
  <si>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</si>
  <si>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</si>
  <si>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</si>
  <si>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</si>
  <si>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</si>
  <si>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</si>
  <si>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</si>
  <si>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</si>
  <si>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</si>
  <si>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</si>
  <si>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</si>
  <si>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</si>
  <si>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</si>
  <si>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</si>
  <si>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</si>
  <si>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</si>
  <si>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</si>
  <si>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</si>
  <si>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</si>
  <si>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</si>
  <si>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</si>
  <si>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</si>
  <si>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</si>
  <si>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</si>
  <si>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</si>
  <si>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</si>
  <si>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</si>
  <si>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</si>
  <si>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</si>
  <si>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</si>
  <si>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</si>
  <si>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</si>
  <si>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</si>
  <si>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</si>
  <si>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</si>
  <si>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</si>
  <si>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</si>
  <si>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</si>
  <si>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</si>
  <si>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</si>
  <si>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</si>
  <si>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</si>
  <si>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</si>
  <si>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</si>
  <si>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</si>
  <si>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</si>
  <si>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</si>
  <si>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</si>
  <si>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</si>
  <si>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</si>
  <si>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</si>
  <si>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</si>
  <si>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</si>
  <si>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</si>
  <si>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</si>
  <si>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</si>
  <si>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</si>
  <si>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</si>
  <si>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</si>
  <si>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</si>
  <si>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</si>
  <si>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</si>
  <si>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</si>
  <si>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</si>
  <si>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</si>
  <si>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</si>
  <si>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</si>
  <si>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</si>
  <si>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</si>
  <si>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</si>
  <si>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</si>
  <si>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</si>
  <si>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</si>
  <si>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</si>
  <si>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</si>
  <si>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</si>
  <si>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</si>
  <si>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</si>
  <si>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</si>
  <si>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</si>
  <si>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</si>
  <si>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</si>
  <si>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</si>
  <si>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</si>
  <si>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</si>
  <si>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</si>
  <si>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</si>
  <si>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</si>
  <si>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</si>
  <si>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</si>
  <si>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</si>
  <si>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</si>
  <si>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</si>
  <si>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</si>
  <si>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</si>
  <si>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</si>
  <si>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</si>
  <si>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</si>
  <si>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</si>
  <si>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</si>
  <si>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</si>
  <si>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</si>
  <si>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</si>
  <si>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</si>
  <si>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</si>
  <si>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</si>
  <si>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</si>
  <si>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</si>
  <si>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</si>
  <si>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</si>
  <si>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</si>
  <si>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</si>
  <si>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</si>
  <si>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</si>
  <si>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</si>
  <si>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</si>
  <si>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</si>
  <si>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</si>
  <si>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</si>
  <si>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</si>
  <si>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</si>
  <si>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</si>
  <si>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</si>
  <si>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</si>
  <si>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</si>
  <si>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</si>
  <si>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</si>
  <si>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</si>
  <si>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</si>
  <si>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</si>
  <si>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</si>
  <si>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</si>
  <si>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</si>
  <si>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</si>
  <si>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</si>
  <si>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</si>
  <si>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</si>
  <si>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</si>
  <si>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</si>
  <si>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</si>
  <si>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</si>
  <si>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</si>
  <si>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</si>
  <si>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</si>
  <si>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</si>
  <si>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</si>
  <si>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</si>
  <si>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</si>
  <si>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</si>
  <si>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</si>
  <si>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</si>
  <si>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</si>
  <si>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</si>
  <si>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</si>
  <si>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</si>
  <si>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</si>
  <si>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</si>
  <si>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</si>
  <si>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</si>
  <si>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</si>
  <si>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</si>
  <si>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</si>
  <si>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</si>
  <si>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</si>
  <si>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</si>
  <si>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</si>
  <si>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</si>
  <si>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</si>
  <si>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</si>
  <si>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</si>
  <si>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</si>
  <si>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</si>
  <si>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</si>
  <si>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</si>
  <si>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</si>
  <si>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</si>
  <si>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</si>
  <si>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</si>
  <si>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</si>
  <si>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</si>
  <si>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</si>
  <si>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</si>
  <si>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</si>
  <si>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</si>
  <si>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</si>
  <si>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</si>
  <si>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</si>
  <si>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</si>
  <si>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</si>
  <si>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</si>
  <si>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</si>
  <si>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</si>
  <si>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</si>
  <si>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</si>
  <si>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</si>
  <si>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</si>
  <si>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</si>
  <si>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</si>
  <si>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</si>
  <si>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</si>
  <si>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</si>
  <si>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</si>
  <si>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</si>
  <si>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</si>
  <si>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</si>
  <si>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</si>
  <si>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</si>
  <si>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</si>
  <si>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</si>
  <si>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</si>
  <si>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</si>
  <si>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</si>
  <si>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</si>
  <si>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</si>
  <si>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</si>
  <si>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</si>
  <si>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</si>
  <si>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</si>
  <si>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</si>
  <si>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</si>
  <si>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</si>
  <si>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</si>
  <si>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</si>
  <si>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</si>
  <si>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</si>
  <si>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</si>
  <si>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</si>
  <si>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</si>
  <si>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</si>
  <si>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</si>
  <si>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</si>
  <si>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</si>
  <si>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</si>
  <si>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</si>
  <si>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</si>
  <si>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</si>
  <si>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</si>
  <si>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</si>
  <si>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</si>
  <si>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</si>
  <si>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</si>
  <si>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</si>
  <si>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</si>
  <si>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</si>
  <si>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</si>
  <si>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</si>
  <si>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</si>
  <si>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</si>
  <si>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</si>
  <si>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</si>
  <si>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</si>
  <si>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</si>
  <si>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</si>
  <si>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</si>
  <si>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</si>
  <si>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</si>
  <si>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</si>
  <si>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</si>
  <si>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</si>
  <si>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</si>
  <si>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</si>
  <si>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</si>
  <si>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</si>
  <si>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</si>
  <si>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</si>
  <si>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</si>
  <si>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</si>
  <si>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</si>
  <si>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</si>
  <si>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</si>
  <si>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</si>
  <si>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</si>
  <si>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</si>
  <si>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</si>
  <si>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</si>
  <si>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</si>
  <si>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</si>
  <si>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</si>
  <si>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</si>
  <si>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</si>
  <si>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</si>
  <si>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</si>
  <si>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</si>
  <si>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</si>
  <si>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</si>
  <si>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</si>
  <si>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</si>
  <si>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</si>
  <si>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</si>
  <si>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</si>
  <si>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</si>
  <si>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</si>
  <si>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</si>
  <si>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</si>
  <si>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</si>
  <si>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</si>
  <si>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</si>
  <si>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</si>
  <si>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</si>
  <si>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</si>
  <si>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</si>
  <si>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</si>
  <si>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</si>
  <si>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</si>
  <si>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</si>
  <si>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</si>
  <si>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</si>
  <si>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</si>
  <si>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</si>
  <si>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</si>
  <si>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</si>
  <si>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</si>
  <si>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</si>
  <si>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</si>
  <si>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</si>
  <si>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</si>
  <si>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</si>
  <si>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</si>
  <si>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</si>
  <si>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</si>
  <si>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</si>
  <si>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</si>
  <si>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</si>
  <si>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</si>
  <si>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</si>
  <si>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</si>
  <si>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</si>
  <si>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</si>
  <si>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</si>
  <si>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</si>
  <si>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</si>
  <si>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</si>
  <si>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</si>
  <si>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</si>
  <si>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</si>
  <si>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</si>
  <si>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</si>
  <si>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</si>
  <si>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</si>
  <si>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</si>
  <si>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</si>
  <si>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</si>
  <si>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</si>
  <si>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</si>
  <si>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</si>
  <si>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</si>
  <si>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</si>
  <si>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</si>
  <si>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</si>
  <si>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</si>
  <si>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</si>
  <si>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</si>
  <si>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</si>
  <si>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</si>
  <si>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</si>
  <si>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</si>
  <si>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</si>
  <si>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</si>
  <si>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</si>
  <si>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</si>
  <si>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</si>
  <si>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</si>
  <si>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</si>
  <si>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</si>
  <si>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</si>
  <si>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</si>
  <si>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</si>
  <si>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</si>
  <si>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</si>
  <si>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</si>
  <si>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</si>
  <si>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</si>
  <si>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</si>
  <si>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</si>
  <si>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</si>
  <si>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</si>
  <si>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</si>
  <si>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</si>
  <si>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</si>
  <si>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</si>
  <si>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</si>
  <si>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</si>
  <si>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</si>
  <si>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</si>
  <si>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</si>
  <si>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</si>
  <si>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</si>
  <si>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</si>
  <si>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</si>
  <si>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</si>
  <si>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</si>
  <si>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</si>
  <si>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</si>
  <si>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</si>
  <si>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</si>
  <si>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</si>
  <si>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</si>
  <si>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</si>
  <si>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</si>
  <si>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</si>
  <si>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</si>
  <si>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</si>
  <si>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</si>
  <si>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</si>
  <si>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</si>
  <si>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</si>
  <si>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</si>
  <si>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</si>
  <si>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</si>
  <si>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</si>
  <si>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</si>
  <si>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</si>
  <si>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</si>
  <si>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</si>
  <si>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</si>
  <si>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</si>
  <si>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</si>
  <si>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</si>
  <si>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</si>
  <si>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</si>
  <si>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</si>
  <si>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</si>
  <si>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</si>
  <si>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</si>
  <si>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</si>
  <si>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</si>
  <si>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</si>
  <si>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</si>
  <si>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</si>
  <si>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</si>
  <si>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</si>
  <si>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</si>
  <si>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</si>
  <si>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</si>
  <si>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</si>
  <si>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</si>
  <si>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</si>
  <si>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</si>
  <si>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</si>
  <si>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</si>
  <si>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</si>
  <si>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</si>
  <si>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</si>
  <si>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</si>
  <si>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</si>
  <si>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</si>
  <si>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</si>
  <si>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</si>
  <si>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</si>
  <si>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</si>
  <si>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</si>
  <si>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</si>
  <si>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</si>
  <si>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</si>
  <si>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</si>
  <si>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</si>
  <si>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</si>
  <si>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</si>
  <si>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</si>
  <si>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</si>
  <si>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</si>
  <si>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</si>
  <si>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</si>
  <si>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</si>
  <si>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</si>
  <si>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</si>
  <si>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</si>
  <si>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</si>
  <si>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</si>
  <si>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</si>
  <si>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</si>
  <si>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</si>
  <si>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</si>
  <si>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</si>
  <si>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</si>
  <si>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</si>
  <si>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</si>
  <si>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</si>
  <si>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</si>
  <si>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</si>
  <si>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</si>
  <si>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</si>
  <si>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</si>
  <si>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</si>
  <si>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</si>
  <si>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</si>
  <si>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</si>
  <si>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</si>
  <si>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</si>
  <si>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</si>
  <si>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</si>
  <si>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</si>
  <si>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</si>
  <si>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</si>
  <si>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</si>
  <si>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</si>
  <si>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</si>
  <si>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</si>
  <si>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</si>
  <si>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</si>
  <si>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</si>
  <si>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</si>
  <si>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</si>
  <si>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</si>
  <si>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</si>
  <si>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</si>
  <si>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</si>
  <si>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</si>
  <si>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</si>
  <si>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</si>
  <si>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</si>
  <si>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</si>
  <si>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</si>
  <si>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</si>
  <si>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</si>
  <si>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</si>
  <si>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</si>
  <si>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</si>
  <si>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</si>
  <si>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</si>
  <si>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</si>
  <si>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</si>
  <si>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</si>
  <si>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</si>
  <si>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</si>
  <si>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</si>
  <si>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</si>
  <si>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</si>
  <si>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</si>
  <si>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</si>
  <si>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</si>
  <si>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</si>
  <si>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</si>
  <si>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</si>
  <si>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</si>
  <si>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</si>
  <si>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</si>
  <si>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</si>
  <si>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</si>
  <si>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</si>
  <si>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</si>
  <si>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</si>
  <si>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</si>
  <si>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</si>
  <si>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</si>
  <si>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</si>
  <si>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</si>
  <si>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</si>
  <si>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</si>
  <si>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</si>
  <si>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</si>
  <si>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</si>
  <si>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</si>
  <si>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</si>
  <si>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</si>
  <si>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</si>
  <si>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</si>
  <si>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</si>
  <si>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</si>
  <si>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</si>
  <si>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</si>
  <si>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</si>
  <si>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</si>
  <si>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</si>
  <si>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</si>
  <si>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</si>
  <si>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</si>
  <si>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</si>
  <si>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</si>
  <si>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</si>
  <si>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</si>
  <si>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</si>
  <si>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</si>
  <si>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</si>
  <si>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</si>
  <si>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</si>
  <si>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</si>
  <si>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</si>
  <si>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</si>
  <si>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</si>
  <si>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</si>
  <si>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</si>
  <si>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</si>
  <si>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</si>
  <si>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</si>
  <si>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</si>
  <si>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</si>
  <si>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</si>
  <si>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</si>
  <si>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</si>
  <si>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</si>
  <si>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</si>
  <si>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</si>
  <si>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</si>
  <si>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</si>
  <si>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</si>
  <si>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</si>
  <si>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</si>
  <si>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</si>
  <si>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</si>
  <si>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</si>
  <si>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</si>
  <si>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</si>
  <si>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</si>
  <si>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</si>
  <si>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</si>
  <si>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</si>
  <si>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</si>
  <si>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</si>
  <si>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</si>
  <si>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</si>
  <si>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</si>
  <si>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</si>
  <si>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</si>
  <si>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</si>
  <si>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</si>
  <si>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</si>
  <si>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</si>
  <si>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</si>
  <si>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</si>
  <si>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</si>
  <si>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</si>
  <si>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</si>
  <si>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</si>
  <si>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</si>
  <si>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</si>
  <si>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</si>
  <si>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</si>
  <si>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</si>
  <si>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</si>
  <si>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</si>
  <si>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</si>
  <si>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</si>
  <si>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</si>
  <si>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</si>
  <si>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</si>
  <si>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</si>
  <si>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</si>
  <si>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</si>
  <si>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</si>
  <si>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</si>
  <si>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</si>
  <si>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</si>
  <si>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</si>
  <si>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</si>
  <si>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</si>
  <si>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</si>
  <si>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</si>
  <si>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</si>
  <si>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</si>
  <si>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</si>
  <si>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</si>
  <si>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</si>
  <si>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</si>
  <si>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</si>
  <si>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</si>
  <si>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</si>
  <si>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</si>
  <si>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</si>
  <si>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</si>
  <si>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</si>
  <si>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</si>
  <si>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</si>
  <si>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</si>
  <si>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</si>
  <si>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</si>
  <si>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</si>
  <si>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</si>
  <si>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</si>
  <si>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</si>
  <si>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</si>
  <si>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</si>
  <si>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</si>
  <si>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</si>
  <si>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</si>
  <si>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</si>
  <si>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</si>
  <si>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</si>
  <si>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</si>
  <si>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</si>
  <si>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</si>
  <si>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</si>
  <si>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</si>
  <si>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</si>
  <si>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</si>
  <si>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</si>
  <si>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</si>
  <si>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</si>
  <si>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</si>
  <si>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</si>
  <si>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</si>
  <si>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</si>
  <si>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</si>
  <si>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</si>
  <si>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</si>
  <si>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</si>
  <si>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</si>
  <si>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</si>
  <si>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</si>
  <si>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</si>
  <si>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</si>
  <si>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</si>
  <si>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</si>
  <si>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</si>
  <si>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</si>
  <si>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</si>
  <si>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</si>
  <si>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</si>
  <si>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</si>
  <si>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</si>
  <si>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</si>
  <si>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</si>
  <si>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</si>
  <si>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</si>
  <si>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</si>
  <si>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</si>
  <si>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</si>
  <si>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</si>
  <si>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</si>
  <si>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</si>
  <si>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</si>
  <si>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</si>
  <si>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</si>
  <si>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</si>
  <si>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</si>
  <si>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</si>
  <si>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</si>
  <si>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</si>
  <si>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</si>
  <si>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</si>
  <si>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</si>
  <si>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</si>
  <si>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</si>
  <si>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</si>
  <si>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</si>
  <si>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</si>
  <si>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</si>
  <si>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</si>
  <si>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</si>
  <si>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</si>
  <si>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</si>
  <si>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</si>
  <si>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</si>
  <si>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</si>
  <si>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</si>
  <si>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</si>
  <si>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</si>
  <si>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</si>
  <si>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</si>
  <si>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</si>
  <si>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</si>
  <si>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</si>
  <si>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</si>
  <si>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</si>
  <si>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</si>
  <si>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</si>
  <si>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</si>
  <si>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</si>
  <si>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</si>
  <si>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</si>
  <si>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</si>
  <si>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</si>
  <si>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</si>
  <si>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</si>
  <si>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</si>
  <si>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</si>
  <si>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</si>
  <si>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</si>
  <si>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</si>
  <si>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</si>
  <si>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</si>
  <si>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</si>
  <si>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</si>
  <si>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</si>
  <si>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</si>
  <si>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</si>
  <si>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</si>
  <si>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</si>
  <si>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</si>
  <si>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</si>
  <si>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</si>
  <si>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</si>
  <si>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</si>
  <si>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</si>
  <si>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</si>
  <si>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</si>
  <si>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</si>
  <si>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</si>
  <si>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</si>
  <si>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</si>
  <si>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</si>
  <si>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</si>
  <si>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</si>
  <si>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</si>
  <si>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</si>
  <si>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</si>
  <si>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</si>
  <si>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</si>
  <si>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</si>
  <si>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</si>
  <si>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</si>
  <si>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</si>
  <si>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</si>
  <si>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</si>
  <si>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</si>
  <si>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</si>
  <si>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</si>
  <si>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</si>
  <si>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</si>
  <si>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</si>
  <si>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</si>
  <si>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</si>
  <si>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</si>
  <si>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</si>
  <si>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</si>
  <si>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</si>
  <si>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</si>
  <si>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</si>
  <si>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</si>
  <si>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</si>
  <si>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</si>
  <si>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</si>
  <si>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</si>
  <si>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</si>
  <si>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</si>
  <si>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</si>
  <si>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</si>
  <si>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</si>
  <si>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</si>
  <si>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</si>
  <si>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</si>
  <si>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</si>
  <si>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</si>
  <si>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</si>
  <si>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</si>
  <si>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</si>
  <si>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</si>
  <si>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</si>
  <si>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</si>
  <si>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</si>
  <si>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</si>
  <si>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</si>
  <si>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</si>
  <si>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</si>
  <si>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</si>
  <si>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</si>
  <si>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</si>
  <si>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</si>
  <si>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</si>
  <si>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</si>
  <si>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</si>
  <si>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</si>
  <si>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</si>
  <si>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</si>
  <si>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</si>
  <si>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</si>
  <si>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</si>
  <si>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</si>
  <si>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</si>
  <si>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</si>
  <si>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</si>
  <si>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</si>
  <si>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</si>
  <si>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</si>
  <si>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</si>
  <si>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</si>
  <si>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</si>
  <si>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</si>
  <si>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</si>
  <si>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</si>
  <si>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</si>
  <si>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</si>
  <si>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</si>
  <si>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</si>
  <si>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</si>
  <si>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</si>
  <si>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</si>
  <si>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</si>
  <si>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</si>
  <si>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</si>
  <si>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</si>
  <si>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</si>
  <si>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</si>
  <si>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</si>
  <si>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</si>
  <si>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</si>
  <si>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</si>
  <si>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</si>
  <si>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</si>
  <si>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</si>
  <si>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</si>
  <si>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</si>
  <si>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</si>
  <si>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</si>
  <si>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</si>
  <si>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</si>
  <si>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</si>
  <si>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</si>
  <si>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</si>
  <si>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</si>
  <si>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</si>
  <si>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</si>
  <si>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</si>
  <si>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</si>
  <si>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</si>
  <si>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</si>
  <si>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</si>
  <si>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</si>
  <si>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</si>
  <si>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</si>
  <si>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</si>
  <si>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</si>
  <si>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</si>
  <si>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</si>
  <si>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</si>
  <si>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</si>
  <si>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</si>
  <si>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</si>
  <si>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</si>
  <si>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</si>
  <si>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</si>
  <si>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</si>
  <si>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</si>
  <si>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</si>
  <si>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</si>
  <si>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</si>
  <si>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</si>
  <si>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</si>
  <si>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</si>
  <si>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</si>
  <si>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</si>
  <si>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</si>
  <si>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</si>
  <si>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</si>
  <si>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</si>
  <si>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</si>
  <si>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</si>
  <si>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</si>
  <si>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</si>
  <si>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</si>
  <si>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</si>
  <si>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</si>
  <si>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</si>
  <si>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</si>
  <si>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</si>
  <si>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</si>
  <si>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</si>
  <si>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</si>
  <si>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</si>
  <si>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</si>
  <si>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</si>
  <si>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</si>
  <si>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</si>
  <si>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</si>
  <si>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</si>
  <si>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</si>
  <si>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</si>
  <si>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</si>
  <si>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</si>
  <si>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</si>
  <si>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</si>
  <si>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</si>
  <si>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</si>
  <si>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</si>
  <si>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</si>
  <si>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</si>
  <si>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</si>
  <si>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</si>
  <si>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</si>
  <si>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</si>
  <si>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</si>
  <si>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</si>
  <si>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</si>
  <si>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</si>
  <si>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</si>
  <si>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</si>
  <si>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</si>
  <si>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</si>
  <si>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</si>
  <si>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</si>
  <si>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</si>
  <si>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</si>
  <si>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</si>
  <si>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</si>
  <si>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</si>
  <si>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</si>
  <si>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</si>
  <si>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</si>
  <si>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</si>
  <si>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</si>
  <si>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</si>
  <si>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</si>
  <si>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</si>
  <si>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</si>
  <si>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</si>
  <si>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</si>
  <si>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</si>
  <si>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</si>
  <si>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</si>
  <si>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</si>
  <si>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</si>
  <si>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</si>
  <si>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</si>
  <si>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</si>
  <si>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</si>
  <si>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</si>
  <si>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</si>
  <si>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</si>
  <si>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</si>
  <si>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</si>
  <si>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</si>
  <si>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</si>
  <si>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</si>
  <si>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</si>
  <si>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</si>
  <si>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</si>
  <si>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</si>
  <si>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</si>
  <si>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</si>
  <si>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</si>
  <si>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</si>
  <si>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</si>
  <si>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</si>
  <si>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</si>
  <si>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</si>
  <si>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</si>
  <si>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</si>
  <si>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</si>
  <si>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</si>
  <si>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</si>
  <si>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</si>
  <si>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</si>
  <si>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</si>
  <si>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</si>
  <si>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</si>
  <si>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</si>
  <si>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</si>
  <si>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</si>
  <si>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</si>
  <si>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</si>
  <si>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</si>
  <si>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</si>
  <si>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</si>
  <si>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</si>
  <si>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</si>
  <si>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</si>
  <si>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</si>
  <si>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</si>
  <si>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</si>
  <si>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</si>
  <si>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</si>
  <si>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</si>
  <si>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</si>
  <si>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</si>
  <si>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</si>
  <si>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</si>
  <si>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</si>
  <si>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</si>
  <si>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</si>
  <si>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</si>
  <si>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</si>
  <si>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</si>
  <si>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</si>
  <si>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</si>
  <si>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</si>
  <si>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</si>
  <si>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</si>
  <si>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</si>
  <si>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</si>
  <si>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</si>
  <si>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</si>
  <si>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</si>
  <si>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</si>
  <si>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</si>
  <si>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</si>
  <si>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</si>
  <si>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</si>
  <si>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</si>
  <si>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</si>
  <si>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</si>
  <si>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</si>
  <si>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</si>
  <si>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</si>
  <si>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</si>
  <si>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</si>
  <si>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</si>
  <si>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</si>
  <si>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</si>
  <si>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</si>
  <si>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</si>
  <si>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</si>
  <si>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</si>
  <si>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</si>
  <si>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</si>
  <si>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</si>
  <si>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</si>
  <si>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</si>
  <si>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</si>
  <si>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</si>
  <si>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</si>
  <si>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</si>
  <si>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</si>
  <si>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</si>
  <si>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</si>
  <si>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</si>
  <si>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</si>
  <si>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</si>
  <si>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</si>
  <si>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</si>
  <si>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</si>
  <si>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</si>
  <si>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</si>
  <si>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</si>
  <si>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</si>
  <si>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</si>
  <si>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</si>
  <si>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</si>
  <si>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</si>
  <si>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</si>
  <si>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</si>
  <si>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</si>
  <si>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</si>
  <si>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</si>
  <si>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</si>
  <si>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</si>
  <si>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</si>
  <si>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</si>
  <si>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</si>
  <si>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</si>
  <si>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</si>
  <si>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</si>
  <si>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</si>
  <si>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</si>
  <si>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</si>
  <si>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</si>
  <si>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</si>
  <si>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</si>
  <si>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</si>
  <si>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</si>
  <si>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</si>
  <si>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</si>
  <si>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</si>
  <si>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</si>
  <si>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</si>
  <si>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</si>
  <si>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</si>
  <si>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</si>
  <si>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</si>
  <si>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</si>
  <si>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</si>
  <si>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</si>
  <si>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</si>
  <si>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</si>
  <si>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</si>
  <si>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</si>
  <si>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</si>
  <si>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</si>
  <si>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</si>
  <si>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</si>
  <si>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</si>
  <si>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</si>
  <si>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</si>
  <si>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</si>
  <si>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</si>
  <si>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</si>
  <si>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</si>
  <si>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</si>
  <si>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</si>
  <si>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</si>
  <si>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</si>
  <si>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</si>
  <si>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</si>
  <si>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</si>
  <si>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</si>
  <si>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</si>
  <si>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</si>
  <si>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</si>
  <si>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</si>
  <si>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</si>
  <si>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</si>
  <si>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</si>
  <si>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</si>
  <si>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</si>
  <si>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</si>
  <si>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</si>
  <si>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</si>
  <si>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</si>
  <si>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</si>
  <si>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</si>
  <si>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</si>
  <si>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</si>
  <si>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</si>
  <si>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</si>
  <si>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</si>
  <si>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</si>
  <si>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</si>
  <si>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</si>
  <si>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</si>
  <si>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</si>
  <si>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</si>
  <si>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</si>
  <si>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</si>
  <si>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</si>
  <si>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</si>
  <si>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</si>
  <si>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</si>
  <si>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</si>
  <si>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</si>
  <si>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</si>
  <si>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</si>
  <si>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</si>
  <si>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</si>
  <si>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</si>
  <si>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</si>
  <si>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</si>
  <si>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</si>
  <si>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</si>
  <si>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</si>
  <si>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</si>
  <si>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</si>
  <si>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</si>
  <si>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</si>
  <si>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</si>
  <si>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</si>
  <si>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</si>
  <si>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</si>
  <si>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</si>
  <si>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</si>
  <si>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</si>
  <si>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</si>
  <si>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</si>
  <si>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</si>
  <si>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</si>
  <si>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</si>
  <si>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</si>
  <si>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</si>
  <si>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</si>
  <si>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</si>
  <si>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</si>
  <si>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</si>
  <si>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</si>
  <si>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</si>
  <si>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</si>
  <si>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</si>
  <si>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</si>
  <si>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</si>
  <si>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</si>
  <si>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</si>
  <si>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</si>
  <si>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</si>
  <si>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</si>
  <si>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</si>
  <si>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</si>
  <si>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</si>
  <si>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</si>
  <si>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</si>
  <si>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</si>
  <si>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</si>
  <si>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</si>
  <si>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</si>
  <si>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</si>
  <si>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</si>
  <si>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</si>
  <si>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</si>
  <si>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</si>
  <si>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</si>
  <si>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</si>
  <si>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</si>
  <si>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</si>
  <si>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</si>
  <si>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</si>
  <si>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</si>
  <si>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</si>
  <si>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</si>
  <si>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</si>
  <si>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</si>
  <si>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</si>
  <si>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</si>
  <si>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</si>
  <si>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</si>
  <si>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</si>
  <si>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</si>
  <si>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</si>
  <si>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</si>
  <si>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</si>
  <si>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</si>
  <si>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</si>
  <si>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</si>
  <si>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</si>
  <si>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</si>
  <si>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</si>
  <si>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</si>
  <si>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</si>
  <si>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</si>
  <si>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</si>
  <si>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</si>
  <si>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</si>
  <si>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</si>
  <si>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</si>
  <si>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</si>
  <si>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</si>
  <si>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</si>
  <si>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</si>
  <si>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</si>
  <si>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</si>
  <si>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</si>
  <si>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</si>
  <si>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</si>
  <si>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</si>
  <si>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</si>
  <si>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</si>
  <si>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</si>
  <si>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</si>
  <si>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</si>
  <si>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</si>
  <si>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</si>
  <si>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</si>
  <si>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</si>
  <si>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</si>
  <si>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</si>
  <si>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</si>
  <si>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</si>
  <si>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</si>
  <si>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</si>
  <si>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</si>
  <si>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</si>
  <si>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</si>
  <si>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</si>
  <si>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</si>
  <si>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</si>
  <si>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</si>
  <si>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</si>
  <si>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</si>
  <si>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</si>
  <si>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</si>
  <si>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</si>
  <si>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</si>
  <si>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</si>
  <si>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</si>
  <si>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</si>
  <si>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</si>
  <si>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</si>
  <si>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</si>
  <si>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</si>
  <si>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</si>
  <si>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</si>
  <si>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</si>
  <si>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</si>
  <si>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</si>
  <si>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</si>
  <si>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</si>
  <si>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</si>
  <si>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</si>
  <si>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</si>
  <si>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</si>
  <si>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</si>
  <si>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</si>
  <si>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</si>
  <si>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</si>
  <si>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</si>
  <si>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</si>
  <si>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</si>
  <si>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</si>
  <si>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</si>
  <si>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</si>
  <si>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</si>
  <si>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</si>
  <si>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</si>
  <si>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</si>
  <si>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</si>
  <si>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</si>
  <si>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</si>
  <si>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</si>
  <si>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</si>
  <si>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</si>
  <si>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</si>
  <si>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</si>
  <si>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</si>
  <si>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</si>
  <si>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</si>
  <si>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</si>
  <si>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</si>
  <si>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</si>
  <si>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</si>
  <si>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</si>
  <si>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</si>
  <si>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</si>
  <si>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</si>
  <si>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</si>
  <si>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</si>
  <si>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</si>
  <si>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</si>
  <si>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</si>
  <si>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</si>
  <si>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</si>
  <si>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</si>
  <si>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</si>
  <si>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</si>
  <si>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</si>
  <si>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</si>
  <si>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</si>
  <si>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</si>
  <si>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</si>
  <si>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</si>
  <si>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</si>
  <si>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</si>
  <si>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</si>
  <si>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</si>
  <si>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</si>
  <si>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</si>
  <si>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</si>
  <si>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</si>
  <si>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</si>
  <si>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</si>
  <si>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</si>
  <si>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</si>
  <si>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</si>
  <si>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</si>
  <si>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</si>
  <si>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</si>
  <si>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</si>
  <si>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</si>
  <si>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</si>
  <si>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</si>
  <si>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</si>
  <si>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</si>
  <si>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</si>
  <si>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</si>
  <si>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</si>
  <si>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</si>
  <si>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</si>
  <si>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</si>
  <si>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</si>
  <si>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</si>
  <si>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</si>
  <si>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</si>
  <si>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</si>
  <si>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</si>
  <si>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</si>
  <si>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</si>
  <si>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</si>
  <si>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</si>
  <si>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</si>
  <si>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</si>
  <si>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</si>
  <si>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</si>
  <si>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</si>
  <si>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</si>
  <si>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</si>
  <si>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</si>
  <si>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</si>
  <si>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</si>
  <si>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</si>
  <si>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</si>
  <si>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</si>
  <si>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</si>
  <si>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</si>
  <si>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</si>
  <si>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</si>
  <si>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</si>
  <si>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</si>
  <si>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</si>
  <si>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</si>
  <si>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</si>
  <si>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</si>
  <si>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</si>
  <si>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</si>
  <si>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</si>
  <si>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</si>
  <si>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</si>
  <si>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</si>
  <si>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</si>
  <si>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</si>
  <si>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</si>
  <si>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</si>
  <si>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</si>
  <si>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</si>
  <si>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</si>
  <si>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</si>
  <si>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</si>
  <si>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</si>
  <si>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</si>
  <si>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</si>
  <si>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</si>
  <si>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</si>
  <si>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</si>
  <si>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</si>
  <si>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</si>
  <si>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</si>
  <si>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</si>
  <si>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</si>
  <si>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</si>
  <si>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</si>
  <si>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</si>
  <si>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</si>
  <si>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</si>
  <si>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</si>
  <si>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</si>
  <si>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</si>
  <si>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</si>
  <si>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</si>
  <si>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</si>
  <si>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</si>
  <si>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</si>
  <si>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</si>
  <si>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</si>
  <si>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</si>
  <si>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</si>
  <si>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</si>
  <si>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</si>
  <si>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</si>
  <si>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</si>
  <si>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</si>
  <si>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</si>
  <si>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</si>
  <si>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</si>
  <si>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</si>
  <si>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</si>
  <si>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</si>
  <si>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</si>
  <si>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</si>
  <si>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</si>
  <si>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</si>
  <si>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</si>
  <si>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</si>
  <si>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</si>
  <si>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</si>
  <si>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</si>
  <si>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</si>
  <si>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</si>
  <si>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</si>
  <si>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</si>
  <si>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</si>
  <si>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</si>
  <si>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</si>
  <si>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</si>
  <si>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</si>
  <si>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</si>
  <si>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</si>
  <si>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</si>
  <si>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</si>
  <si>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</si>
  <si>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</si>
  <si>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</si>
  <si>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</si>
  <si>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</si>
  <si>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</si>
  <si>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</si>
  <si>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</si>
  <si>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</si>
  <si>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</si>
  <si>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</si>
  <si>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</si>
  <si>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</si>
  <si>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</si>
  <si>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</si>
  <si>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</si>
  <si>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</si>
  <si>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</si>
  <si>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</si>
  <si>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</si>
  <si>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</si>
  <si>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</si>
  <si>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</si>
  <si>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</si>
  <si>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</si>
  <si>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</si>
  <si>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</si>
  <si>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</si>
  <si>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</si>
  <si>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</si>
  <si>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</si>
  <si>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</si>
  <si>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</si>
  <si>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</si>
  <si>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</si>
  <si>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</si>
  <si>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</si>
  <si>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</si>
  <si>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</si>
  <si>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</si>
  <si>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</si>
  <si>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</si>
  <si>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</si>
  <si>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</si>
  <si>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</si>
  <si>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</si>
  <si>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</si>
  <si>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</si>
  <si>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</si>
  <si>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</si>
  <si>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</si>
  <si>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</si>
  <si>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</si>
  <si>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</si>
  <si>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</si>
  <si>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</si>
  <si>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</si>
  <si>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</si>
  <si>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</si>
  <si>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</si>
  <si>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</si>
  <si>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</si>
  <si>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</si>
  <si>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</si>
  <si>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</si>
  <si>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</si>
  <si>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</si>
  <si>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</si>
  <si>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</si>
  <si>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</si>
  <si>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</si>
  <si>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</si>
  <si>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</si>
  <si>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</si>
  <si>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</si>
  <si>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</si>
  <si>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</si>
  <si>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</si>
  <si>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</si>
  <si>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</si>
  <si>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</si>
  <si>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</si>
  <si>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</si>
  <si>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</si>
  <si>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</si>
  <si>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</si>
  <si>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</si>
  <si>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</si>
  <si>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</si>
  <si>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</si>
  <si>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</si>
  <si>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</si>
  <si>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</si>
  <si>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</si>
  <si>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</si>
  <si>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</si>
  <si>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</si>
  <si>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</si>
  <si>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</si>
  <si>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</si>
  <si>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</si>
  <si>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</si>
  <si>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</si>
  <si>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</si>
  <si>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</si>
  <si>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</si>
  <si>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</si>
  <si>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</si>
  <si>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</si>
  <si>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</si>
  <si>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</si>
  <si>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</si>
  <si>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</si>
  <si>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</si>
  <si>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</si>
  <si>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</si>
  <si>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</si>
  <si>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</si>
  <si>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</si>
  <si>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</si>
  <si>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</si>
  <si>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</si>
  <si>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</si>
  <si>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</si>
  <si>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</si>
  <si>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</si>
  <si>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</si>
  <si>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</si>
  <si>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</si>
  <si>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</si>
  <si>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</si>
  <si>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</si>
  <si>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</si>
  <si>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</si>
  <si>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</si>
  <si>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</si>
  <si>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</si>
  <si>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</si>
  <si>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</si>
  <si>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</si>
  <si>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</si>
  <si>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</si>
  <si>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</si>
  <si>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</si>
  <si>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</si>
  <si>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</si>
  <si>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</si>
  <si>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</si>
  <si>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</si>
  <si>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</si>
  <si>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</si>
  <si>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</si>
  <si>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</si>
  <si>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</si>
  <si>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</si>
  <si>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</si>
  <si>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</si>
  <si>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</si>
  <si>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</si>
  <si>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</si>
  <si>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</si>
  <si>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</si>
  <si>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</si>
  <si>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</si>
  <si>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</si>
  <si>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</si>
  <si>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</si>
  <si>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</si>
  <si>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</si>
  <si>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</si>
  <si>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</si>
  <si>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</si>
  <si>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</si>
  <si>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</si>
  <si>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</si>
  <si>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</si>
  <si>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</si>
  <si>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</si>
  <si>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</si>
  <si>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</si>
  <si>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</si>
  <si>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</si>
  <si>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</si>
  <si>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</si>
  <si>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</si>
  <si>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</si>
  <si>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</si>
  <si>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</si>
  <si>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</si>
  <si>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</si>
  <si>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</si>
  <si>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</si>
  <si>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</si>
  <si>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</si>
  <si>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</si>
  <si>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</si>
  <si>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</si>
  <si>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</si>
  <si>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</si>
  <si>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</si>
  <si>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</si>
  <si>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</si>
  <si>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</si>
  <si>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</si>
  <si>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</si>
  <si>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</si>
  <si>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</si>
  <si>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</si>
  <si>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</si>
  <si>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</si>
  <si>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</si>
  <si>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</si>
  <si>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</si>
  <si>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</si>
  <si>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</si>
  <si>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</si>
  <si>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</si>
  <si>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</si>
  <si>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</si>
  <si>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</si>
  <si>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</si>
  <si>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</si>
  <si>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</si>
  <si>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</si>
  <si>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</si>
  <si>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</si>
  <si>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</si>
  <si>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</si>
  <si>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</si>
  <si>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</si>
  <si>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</si>
  <si>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</si>
  <si>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</si>
  <si>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</si>
  <si>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</si>
  <si>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</si>
  <si>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</si>
  <si>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</si>
  <si>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</si>
  <si>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</si>
  <si>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</si>
  <si>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</si>
  <si>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</si>
  <si>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</si>
  <si>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</si>
  <si>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</si>
  <si>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</si>
  <si>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</si>
  <si>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</si>
  <si>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</si>
  <si>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</si>
  <si>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</si>
  <si>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</si>
  <si>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</si>
  <si>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</si>
  <si>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</si>
  <si>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</si>
  <si>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</si>
  <si>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</si>
  <si>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</si>
  <si>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</si>
  <si>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</si>
  <si>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</si>
  <si>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</si>
  <si>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</si>
  <si>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</si>
  <si>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</si>
  <si>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</si>
  <si>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</si>
  <si>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</si>
  <si>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</si>
  <si>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</si>
  <si>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</si>
  <si>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</si>
  <si>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</si>
  <si>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</si>
  <si>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</si>
  <si>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</si>
  <si>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</si>
  <si>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</si>
  <si>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</si>
  <si>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</si>
  <si>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</si>
  <si>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</si>
  <si>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</si>
  <si>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</si>
  <si>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</si>
  <si>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</si>
  <si>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</si>
  <si>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</si>
  <si>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</si>
  <si>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</si>
  <si>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</si>
  <si>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</si>
  <si>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</si>
  <si>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</si>
  <si>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</si>
  <si>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</si>
  <si>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</si>
  <si>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</si>
  <si>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</si>
  <si>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</si>
  <si>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</si>
  <si>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</si>
  <si>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</si>
  <si>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</si>
  <si>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</si>
  <si>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</si>
  <si>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</si>
  <si>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</si>
  <si>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</si>
  <si>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</si>
  <si>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</si>
  <si>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</si>
  <si>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</si>
  <si>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</si>
  <si>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</si>
  <si>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</si>
  <si>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</si>
  <si>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</si>
  <si>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</si>
  <si>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</si>
  <si>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</si>
  <si>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</si>
  <si>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</si>
  <si>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</si>
  <si>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</si>
  <si>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</si>
  <si>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</si>
  <si>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</si>
  <si>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</si>
  <si>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</si>
  <si>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</si>
  <si>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</si>
  <si>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</si>
  <si>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</si>
  <si>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</si>
  <si>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</si>
  <si>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</si>
  <si>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</si>
  <si>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</si>
  <si>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</si>
  <si>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</si>
  <si>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</si>
  <si>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</si>
  <si>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</si>
  <si>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</si>
  <si>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</si>
  <si>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</si>
  <si>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</si>
  <si>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</si>
  <si>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</si>
  <si>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</si>
  <si>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</si>
  <si>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</si>
  <si>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</si>
  <si>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</si>
  <si>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</si>
  <si>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</si>
  <si>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</si>
  <si>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</si>
  <si>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</si>
  <si>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</si>
  <si>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</si>
  <si>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</si>
  <si>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</si>
  <si>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</si>
  <si>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</si>
  <si>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</si>
  <si>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</si>
  <si>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</si>
  <si>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</si>
  <si>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</si>
  <si>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</si>
  <si>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</si>
  <si>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</si>
  <si>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</si>
  <si>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</si>
  <si>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</si>
  <si>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</si>
  <si>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</si>
  <si>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</si>
  <si>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</si>
  <si>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</si>
  <si>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</si>
  <si>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</si>
  <si>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</si>
  <si>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</si>
  <si>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</si>
  <si>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</si>
  <si>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</si>
  <si>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</si>
  <si>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</si>
  <si>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</si>
  <si>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</si>
  <si>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</si>
  <si>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</si>
  <si>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</si>
  <si>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</si>
  <si>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</si>
  <si>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</si>
  <si>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</si>
  <si>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</si>
  <si>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</si>
  <si>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</si>
  <si>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</si>
  <si>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</si>
  <si>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</si>
  <si>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</si>
  <si>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</si>
  <si>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</si>
  <si>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</si>
  <si>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</si>
  <si>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</si>
  <si>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</si>
  <si>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</si>
  <si>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</si>
  <si>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</si>
  <si>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</si>
  <si>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</si>
  <si>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</si>
  <si>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</si>
  <si>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</si>
  <si>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</si>
  <si>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</si>
  <si>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</si>
  <si>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</si>
  <si>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</si>
  <si>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</si>
  <si>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</si>
  <si>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</si>
  <si>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</si>
  <si>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</si>
  <si>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</si>
  <si>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</si>
  <si>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</si>
  <si>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</si>
  <si>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</si>
  <si>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</si>
  <si>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</si>
  <si>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</si>
  <si>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</si>
  <si>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</si>
  <si>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</si>
  <si>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</si>
  <si>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</si>
  <si>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</si>
  <si>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</si>
  <si>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</si>
  <si>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</si>
  <si>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</si>
  <si>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</si>
  <si>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</si>
  <si>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</si>
  <si>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</si>
  <si>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</si>
  <si>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</si>
  <si>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</si>
  <si>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</si>
  <si>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</si>
  <si>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</si>
  <si>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</si>
  <si>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</si>
  <si>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</si>
  <si>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</si>
  <si>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</si>
  <si>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</si>
  <si>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</si>
  <si>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</si>
  <si>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</si>
  <si>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</si>
  <si>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</si>
  <si>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</si>
  <si>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</si>
  <si>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</si>
  <si>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</si>
  <si>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</si>
  <si>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</si>
  <si>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</si>
  <si>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</si>
  <si>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</si>
  <si>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</si>
  <si>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</si>
  <si>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</si>
  <si>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</si>
  <si>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</si>
  <si>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</si>
  <si>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</si>
  <si>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</si>
  <si>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</si>
  <si>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</si>
  <si>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</si>
  <si>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</si>
  <si>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</si>
  <si>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</si>
  <si>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</si>
  <si>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</si>
  <si>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</si>
  <si>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</si>
  <si>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</si>
  <si>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</si>
  <si>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</si>
  <si>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</si>
  <si>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</si>
  <si>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</si>
  <si>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</si>
  <si>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</si>
  <si>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</si>
  <si>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</si>
  <si>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</si>
  <si>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</si>
  <si>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</si>
  <si>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</si>
  <si>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</si>
  <si>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</si>
  <si>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</si>
  <si>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</si>
  <si>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</si>
  <si>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</si>
  <si>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</si>
  <si>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</si>
  <si>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</si>
  <si>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</si>
  <si>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</si>
  <si>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</si>
  <si>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</si>
  <si>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</si>
  <si>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</si>
  <si>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</si>
  <si>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</si>
  <si>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</si>
  <si>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</si>
  <si>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</si>
  <si>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</si>
  <si>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</si>
  <si>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</si>
  <si>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</si>
  <si>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</si>
  <si>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</si>
  <si>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</si>
  <si>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</si>
  <si>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</si>
  <si>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</si>
  <si>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</si>
  <si>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</si>
  <si>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</si>
  <si>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</si>
  <si>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</si>
  <si>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</si>
  <si>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</si>
  <si>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</si>
  <si>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</si>
  <si>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</si>
  <si>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</si>
  <si>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</si>
  <si>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</si>
  <si>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</si>
  <si>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</si>
  <si>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</si>
  <si>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</si>
  <si>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</si>
  <si>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</si>
  <si>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</si>
  <si>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</si>
  <si>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</si>
  <si>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</si>
  <si>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</si>
  <si>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</si>
  <si>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</si>
  <si>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</si>
  <si>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</si>
  <si>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</si>
  <si>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</si>
  <si>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</si>
  <si>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</si>
  <si>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</si>
  <si>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</si>
  <si>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</si>
  <si>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</si>
  <si>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</si>
  <si>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</si>
  <si>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</si>
  <si>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</si>
  <si>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</si>
  <si>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</si>
  <si>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</si>
  <si>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</si>
  <si>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</si>
  <si>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</si>
  <si>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</si>
  <si>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</si>
  <si>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</si>
  <si>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</si>
  <si>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</si>
  <si>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</si>
  <si>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</si>
  <si>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</si>
  <si>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</si>
  <si>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</si>
  <si>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</si>
  <si>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</si>
  <si>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</si>
  <si>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</si>
  <si>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</si>
  <si>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</si>
  <si>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</si>
  <si>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</si>
  <si>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</si>
  <si>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</si>
  <si>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</si>
  <si>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</si>
  <si>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</si>
  <si>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</si>
  <si>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</si>
  <si>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</si>
  <si>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</si>
  <si>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</si>
  <si>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</si>
  <si>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</si>
  <si>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</si>
  <si>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</si>
  <si>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</si>
  <si>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</si>
  <si>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</si>
  <si>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</si>
  <si>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</si>
  <si>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</si>
  <si>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</si>
  <si>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</si>
  <si>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</si>
  <si>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</si>
  <si>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</si>
  <si>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</si>
  <si>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</si>
  <si>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</si>
  <si>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</si>
  <si>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</si>
  <si>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</si>
  <si>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</si>
  <si>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</si>
  <si>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</si>
  <si>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</si>
  <si>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</si>
  <si>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</si>
  <si>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</si>
  <si>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</si>
  <si>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</si>
  <si>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</si>
  <si>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</si>
  <si>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</si>
  <si>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</si>
  <si>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</si>
  <si>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</si>
  <si>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</si>
  <si>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</si>
  <si>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</si>
  <si>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</si>
  <si>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</si>
  <si>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</si>
  <si>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</si>
  <si>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</si>
  <si>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</si>
  <si>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</si>
  <si>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</si>
  <si>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</si>
  <si>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</si>
  <si>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</si>
  <si>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</si>
  <si>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</si>
  <si>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</si>
  <si>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</si>
  <si>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</si>
  <si>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</si>
  <si>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</si>
  <si>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</si>
  <si>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</si>
  <si>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</si>
  <si>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</si>
  <si>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</si>
  <si>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</si>
  <si>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</si>
  <si>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</si>
  <si>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</si>
  <si>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</si>
  <si>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</si>
  <si>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</si>
  <si>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</si>
  <si>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</si>
  <si>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</si>
  <si>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</si>
  <si>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</si>
  <si>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</si>
  <si>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</si>
  <si>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</si>
  <si>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</si>
  <si>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</si>
  <si>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</si>
  <si>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</si>
  <si>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</si>
  <si>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</si>
  <si>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</si>
  <si>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</si>
  <si>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</si>
  <si>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</si>
  <si>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</si>
  <si>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</si>
  <si>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</si>
  <si>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</si>
  <si>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</si>
  <si>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</si>
  <si>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</si>
  <si>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</si>
  <si>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</si>
  <si>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</si>
  <si>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</si>
  <si>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</si>
  <si>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</si>
  <si>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</si>
  <si>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</si>
  <si>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</si>
  <si>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</si>
  <si>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</si>
  <si>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</si>
  <si>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</si>
  <si>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</si>
  <si>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</si>
  <si>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</si>
  <si>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</si>
  <si>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</si>
  <si>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</si>
  <si>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</si>
  <si>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</si>
  <si>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</si>
  <si>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</si>
  <si>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</si>
  <si>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</si>
  <si>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</si>
  <si>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</si>
  <si>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</si>
  <si>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</si>
  <si>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</si>
  <si>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</si>
  <si>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</si>
  <si>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</si>
  <si>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</si>
  <si>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</si>
  <si>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</si>
  <si>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</si>
  <si>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</si>
  <si>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</si>
  <si>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</si>
  <si>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</si>
  <si>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</si>
  <si>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</si>
  <si>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</si>
  <si>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</si>
  <si>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</si>
  <si>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</si>
  <si>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</si>
  <si>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</si>
  <si>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</si>
  <si>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</si>
  <si>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</si>
  <si>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</si>
  <si>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</si>
  <si>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</si>
  <si>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</si>
  <si>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</si>
  <si>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</si>
  <si>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</si>
  <si>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</si>
  <si>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</si>
  <si>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</si>
  <si>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</si>
  <si>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</si>
  <si>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</si>
  <si>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</si>
  <si>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</si>
  <si>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</si>
  <si>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</si>
  <si>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</si>
  <si>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</si>
  <si>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</si>
  <si>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</si>
  <si>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</si>
  <si>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</si>
  <si>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</si>
  <si>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</si>
  <si>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</si>
  <si>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</si>
  <si>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</si>
  <si>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</si>
  <si>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</si>
  <si>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</si>
  <si>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</si>
  <si>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</si>
  <si>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</si>
  <si>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</si>
  <si>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</si>
  <si>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</si>
  <si>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</si>
  <si>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</si>
  <si>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</si>
  <si>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</si>
  <si>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</si>
  <si>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</si>
  <si>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</si>
  <si>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</si>
  <si>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</si>
  <si>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</si>
  <si>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</si>
  <si>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</si>
  <si>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</si>
  <si>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</si>
  <si>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</si>
  <si>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</si>
  <si>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</si>
  <si>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</si>
  <si>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</si>
  <si>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</si>
  <si>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</si>
  <si>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</si>
  <si>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</si>
  <si>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</si>
  <si>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</si>
  <si>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</si>
  <si>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</si>
  <si>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</si>
  <si>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</si>
  <si>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</si>
  <si>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</si>
  <si>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</si>
  <si>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</si>
  <si>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</si>
  <si>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</si>
  <si>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</si>
  <si>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</si>
  <si>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</si>
  <si>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</si>
  <si>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</si>
  <si>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</si>
  <si>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</si>
  <si>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</si>
  <si>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</si>
  <si>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</si>
  <si>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</si>
  <si>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</si>
  <si>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</si>
  <si>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</si>
  <si>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</si>
  <si>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</si>
  <si>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</si>
  <si>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</si>
  <si>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</si>
  <si>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</si>
  <si>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</si>
  <si>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</si>
  <si>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</si>
  <si>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</si>
  <si>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</si>
  <si>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</si>
  <si>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</si>
  <si>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</si>
  <si>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</si>
  <si>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</si>
  <si>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</si>
  <si>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</si>
  <si>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</si>
  <si>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</si>
  <si>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</si>
  <si>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</si>
  <si>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</si>
  <si>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</si>
  <si>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</si>
  <si>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</si>
  <si>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</si>
  <si>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</si>
  <si>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</si>
  <si>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</si>
  <si>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</si>
  <si>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</si>
  <si>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</si>
  <si>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</si>
  <si>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</si>
  <si>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</si>
  <si>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</si>
  <si>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</si>
  <si>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</si>
  <si>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</si>
  <si>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</si>
  <si>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</si>
  <si>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</si>
  <si>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</si>
  <si>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</si>
  <si>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</si>
  <si>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</si>
  <si>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</si>
  <si>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</si>
  <si>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</si>
  <si>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</si>
  <si>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</si>
  <si>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</si>
  <si>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</si>
  <si>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</si>
  <si>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</si>
  <si>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</si>
  <si>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</si>
  <si>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</si>
  <si>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</si>
  <si>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</si>
  <si>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</si>
  <si>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</si>
  <si>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</si>
  <si>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</si>
  <si>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</si>
  <si>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</si>
  <si>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</si>
  <si>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</si>
  <si>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</si>
  <si>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</si>
  <si>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</si>
  <si>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</si>
  <si>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</si>
  <si>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</si>
  <si>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</si>
  <si>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</si>
  <si>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</si>
  <si>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</si>
  <si>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</si>
  <si>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</si>
  <si>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</si>
  <si>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</si>
  <si>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</si>
  <si>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</si>
  <si>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</si>
  <si>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</si>
  <si>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</si>
  <si>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</si>
  <si>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</si>
  <si>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</si>
  <si>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</si>
  <si>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</si>
  <si>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</si>
  <si>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</si>
  <si>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</si>
  <si>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</si>
  <si>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</si>
  <si>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</si>
  <si>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</si>
  <si>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</si>
  <si>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</si>
  <si>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</si>
  <si>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</si>
  <si>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</si>
  <si>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</si>
  <si>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</si>
  <si>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</si>
  <si>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</si>
  <si>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</si>
  <si>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</si>
  <si>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</si>
  <si>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</si>
  <si>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</si>
  <si>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</si>
  <si>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</si>
  <si>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</si>
  <si>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</si>
  <si>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</si>
  <si>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</si>
  <si>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</si>
  <si>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</si>
  <si>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</si>
  <si>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</si>
  <si>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</si>
  <si>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</si>
  <si>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</si>
  <si>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</si>
  <si>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</si>
  <si>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</si>
  <si>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</si>
  <si>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</si>
  <si>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</si>
  <si>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</si>
  <si>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</si>
  <si>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</si>
  <si>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</si>
  <si>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</si>
  <si>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</si>
  <si>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</si>
  <si>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</si>
  <si>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</si>
  <si>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</si>
  <si>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</si>
  <si>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</si>
  <si>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</si>
  <si>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</si>
  <si>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</si>
  <si>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</si>
  <si>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</si>
  <si>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</si>
  <si>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</si>
  <si>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</si>
  <si>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</si>
  <si>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</si>
  <si>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</si>
  <si>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</si>
  <si>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</si>
  <si>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</si>
  <si>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</si>
  <si>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</si>
  <si>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</si>
  <si>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</si>
  <si>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</si>
  <si>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</si>
  <si>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</si>
  <si>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</si>
  <si>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</si>
  <si>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</si>
  <si>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</si>
  <si>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</si>
  <si>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</si>
  <si>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</si>
  <si>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</si>
  <si>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</si>
  <si>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</si>
  <si>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</si>
  <si>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</si>
  <si>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</si>
  <si>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</si>
  <si>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</si>
  <si>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</si>
  <si>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</si>
  <si>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</si>
  <si>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</si>
  <si>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</si>
  <si>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</si>
  <si>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</si>
  <si>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</si>
  <si>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</si>
  <si>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</si>
  <si>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</si>
  <si>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</si>
  <si>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</si>
  <si>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</si>
  <si>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</si>
  <si>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</si>
  <si>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</si>
  <si>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</si>
  <si>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</si>
  <si>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</si>
  <si>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</si>
  <si>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</si>
  <si>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</si>
  <si>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</si>
  <si>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</si>
  <si>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</si>
  <si>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</si>
  <si>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</si>
  <si>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</si>
  <si>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</si>
  <si>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</si>
  <si>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</si>
  <si>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</si>
  <si>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</si>
  <si>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</si>
  <si>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</si>
  <si>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</si>
  <si>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</si>
  <si>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</si>
  <si>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</si>
  <si>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</si>
  <si>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</si>
  <si>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</si>
  <si>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</si>
  <si>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</si>
  <si>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</si>
  <si>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</si>
  <si>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</si>
  <si>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</si>
  <si>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</si>
  <si>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</si>
  <si>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</si>
  <si>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</si>
  <si>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</si>
  <si>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</si>
  <si>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</si>
  <si>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</si>
  <si>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</si>
  <si>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</si>
  <si>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</si>
  <si>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</si>
  <si>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</si>
  <si>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</si>
  <si>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</si>
  <si>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</si>
  <si>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</si>
  <si>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</si>
  <si>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</si>
  <si>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</si>
  <si>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</si>
  <si>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</si>
  <si>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</si>
  <si>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</si>
  <si>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</si>
  <si>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</si>
  <si>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</si>
  <si>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</si>
  <si>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</si>
  <si>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</si>
  <si>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</si>
  <si>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</si>
  <si>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</si>
  <si>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</si>
  <si>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</si>
  <si>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</si>
  <si>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</si>
  <si>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</si>
  <si>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</si>
  <si>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</si>
  <si>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</si>
  <si>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</si>
  <si>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</si>
  <si>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</si>
  <si>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</si>
  <si>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</si>
  <si>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</si>
  <si>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</si>
  <si>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</si>
  <si>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</si>
  <si>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</si>
  <si>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</si>
  <si>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</si>
  <si>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</si>
  <si>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</si>
  <si>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</si>
  <si>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</si>
  <si>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</si>
  <si>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</si>
  <si>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</si>
  <si>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</si>
  <si>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</si>
  <si>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</si>
  <si>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</si>
  <si>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</si>
  <si>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</si>
  <si>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</si>
  <si>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</si>
  <si>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</si>
  <si>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</si>
  <si>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</si>
  <si>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</si>
  <si>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</si>
  <si>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</si>
  <si>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</si>
  <si>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</si>
  <si>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</si>
  <si>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</si>
  <si>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</si>
  <si>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</si>
  <si>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</si>
  <si>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</si>
  <si>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</si>
  <si>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</si>
  <si>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</si>
  <si>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</si>
  <si>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</si>
  <si>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</si>
  <si>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</si>
  <si>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</si>
  <si>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</si>
  <si>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</si>
  <si>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</si>
  <si>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</si>
  <si>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</si>
  <si>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</si>
  <si>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</si>
  <si>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</si>
  <si>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</si>
  <si>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</si>
  <si>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</si>
  <si>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</si>
  <si>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</si>
  <si>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</si>
  <si>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</si>
  <si>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</si>
  <si>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</si>
  <si>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</si>
  <si>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</si>
  <si>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</si>
  <si>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</si>
  <si>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</si>
  <si>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</si>
  <si>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</si>
  <si>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</si>
  <si>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</si>
  <si>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</si>
  <si>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</si>
  <si>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</si>
  <si>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</si>
  <si>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</si>
  <si>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</si>
  <si>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</si>
  <si>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</si>
  <si>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</si>
  <si>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</si>
  <si>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</si>
  <si>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</si>
  <si>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</si>
  <si>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</si>
  <si>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</si>
  <si>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</si>
  <si>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</si>
  <si>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</si>
  <si>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</si>
  <si>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</si>
  <si>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</si>
  <si>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</si>
  <si>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</si>
  <si>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</si>
  <si>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</si>
  <si>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</si>
  <si>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</si>
  <si>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</si>
  <si>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</si>
  <si>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</si>
  <si>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</si>
  <si>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</si>
  <si>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</si>
  <si>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</si>
  <si>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</si>
  <si>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</si>
  <si>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</si>
  <si>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</si>
  <si>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</si>
  <si>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</si>
  <si>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</si>
  <si>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</si>
  <si>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</si>
  <si>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</si>
  <si>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</si>
  <si>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</si>
  <si>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</si>
  <si>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</si>
  <si>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</si>
  <si>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</si>
  <si>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</si>
  <si>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</si>
  <si>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</si>
  <si>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</si>
  <si>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</si>
  <si>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</si>
  <si>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</si>
  <si>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</si>
  <si>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</si>
  <si>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</si>
  <si>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</si>
  <si>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</si>
  <si>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</si>
  <si>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</si>
  <si>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</si>
  <si>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</si>
  <si>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</si>
  <si>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</si>
  <si>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</si>
  <si>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</si>
  <si>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</si>
  <si>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</si>
  <si>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</si>
  <si>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</si>
  <si>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</si>
  <si>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</si>
  <si>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</si>
  <si>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</si>
  <si>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</si>
  <si>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</si>
  <si>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</si>
  <si>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</si>
  <si>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</si>
  <si>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</si>
  <si>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</si>
  <si>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</si>
  <si>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</si>
  <si>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</si>
  <si>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</si>
  <si>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</si>
  <si>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</si>
  <si>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</si>
  <si>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</si>
  <si>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</si>
  <si>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</si>
  <si>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</si>
  <si>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</si>
  <si>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</si>
  <si>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</si>
  <si>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</si>
  <si>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</si>
  <si>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</si>
  <si>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</si>
  <si>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</si>
  <si>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</si>
  <si>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</si>
  <si>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</si>
  <si>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</si>
  <si>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</si>
  <si>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</si>
  <si>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</si>
  <si>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</si>
  <si>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</si>
  <si>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</si>
  <si>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</si>
  <si>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</si>
  <si>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</si>
  <si>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</si>
  <si>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</si>
  <si>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</si>
  <si>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</si>
  <si>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</si>
  <si>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</si>
  <si>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</si>
  <si>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</si>
  <si>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</si>
  <si>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</si>
  <si>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</si>
  <si>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</si>
  <si>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</si>
  <si>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</si>
  <si>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</si>
  <si>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</si>
  <si>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</si>
  <si>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</si>
  <si>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</si>
  <si>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</si>
  <si>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</si>
  <si>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</si>
  <si>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</si>
  <si>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</si>
  <si>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</si>
  <si>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</si>
  <si>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</si>
  <si>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</si>
  <si>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</si>
  <si>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</si>
  <si>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</si>
  <si>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</si>
  <si>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</si>
  <si>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</si>
  <si>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</si>
  <si>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</si>
  <si>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</si>
  <si>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</si>
  <si>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</si>
  <si>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</si>
  <si>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</si>
  <si>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</si>
  <si>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</si>
  <si>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</si>
  <si>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</si>
  <si>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</si>
  <si>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</si>
  <si>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</si>
  <si>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</si>
  <si>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</si>
  <si>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</si>
  <si>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</si>
  <si>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</si>
  <si>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</si>
  <si>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</si>
  <si>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</si>
  <si>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</si>
  <si>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</si>
  <si>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</si>
  <si>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</si>
  <si>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</si>
  <si>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</si>
  <si>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</si>
  <si>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</si>
  <si>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</si>
  <si>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</si>
  <si>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</si>
  <si>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</si>
  <si>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</si>
  <si>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</si>
  <si>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</si>
  <si>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</si>
  <si>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</si>
  <si>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</si>
  <si>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</si>
  <si>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</si>
  <si>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</si>
  <si>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</si>
  <si>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</si>
  <si>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</si>
  <si>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</si>
  <si>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</si>
  <si>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</si>
  <si>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</si>
  <si>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</si>
  <si>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</si>
  <si>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</si>
  <si>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</si>
  <si>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</si>
  <si>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</si>
  <si>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</si>
  <si>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</si>
  <si>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</si>
  <si>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</si>
  <si>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</si>
  <si>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</si>
  <si>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</si>
  <si>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</si>
  <si>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</si>
  <si>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</si>
  <si>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</si>
  <si>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</si>
  <si>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</si>
  <si>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</si>
  <si>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</si>
  <si>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</si>
  <si>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</si>
  <si>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</si>
  <si>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</si>
  <si>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</si>
  <si>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</si>
  <si>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</si>
  <si>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</si>
  <si>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</si>
  <si>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</si>
  <si>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</si>
  <si>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</si>
  <si>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</si>
  <si>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</si>
  <si>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</si>
  <si>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</si>
  <si>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</si>
  <si>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</si>
  <si>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</si>
  <si>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</si>
  <si>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</si>
  <si>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</si>
  <si>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</si>
  <si>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</si>
  <si>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</si>
  <si>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</si>
  <si>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</si>
  <si>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</si>
  <si>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</si>
  <si>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</si>
  <si>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</si>
  <si>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</si>
  <si>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</si>
  <si>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</si>
  <si>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</si>
  <si>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</si>
  <si>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</si>
  <si>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</si>
  <si>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</si>
  <si>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</si>
  <si>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</si>
  <si>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</si>
  <si>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</si>
  <si>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</si>
  <si>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</si>
  <si>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</si>
  <si>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</si>
  <si>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</si>
  <si>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</si>
  <si>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</si>
  <si>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</si>
  <si>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</si>
  <si>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</si>
  <si>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</si>
  <si>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</si>
  <si>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</si>
  <si>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</si>
  <si>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</si>
  <si>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</si>
  <si>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</si>
  <si>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</si>
  <si>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</si>
  <si>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</si>
  <si>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</si>
  <si>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</si>
  <si>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</si>
  <si>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</si>
  <si>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</si>
  <si>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</si>
  <si>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</si>
  <si>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</si>
  <si>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</si>
  <si>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</si>
  <si>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</si>
  <si>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</si>
  <si>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</si>
  <si>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</si>
  <si>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</si>
  <si>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</si>
  <si>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</si>
  <si>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</si>
  <si>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</si>
  <si>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</si>
  <si>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</si>
  <si>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</si>
  <si>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</si>
  <si>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</si>
  <si>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</si>
  <si>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</si>
  <si>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</si>
  <si>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</si>
  <si>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</si>
  <si>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</si>
  <si>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</si>
  <si>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</si>
  <si>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</si>
  <si>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</si>
  <si>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</si>
  <si>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</si>
  <si>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</si>
  <si>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</si>
  <si>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</si>
  <si>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</si>
  <si>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</si>
  <si>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</si>
  <si>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</si>
  <si>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</si>
  <si>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</si>
  <si>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</si>
  <si>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</si>
  <si>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</si>
  <si>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</si>
  <si>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</si>
  <si>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</si>
  <si>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</si>
  <si>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</si>
  <si>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</si>
  <si>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</si>
  <si>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</si>
  <si>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</si>
  <si>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</si>
  <si>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</si>
  <si>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</si>
  <si>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</si>
  <si>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</si>
  <si>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</si>
  <si>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</si>
  <si>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</si>
  <si>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</si>
  <si>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</si>
  <si>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</si>
  <si>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</si>
  <si>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</si>
  <si>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</si>
  <si>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</si>
  <si>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</si>
  <si>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</si>
  <si>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</si>
  <si>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</si>
  <si>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</si>
  <si>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</si>
  <si>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</si>
  <si>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</si>
  <si>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</si>
  <si>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</si>
  <si>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</si>
  <si>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</si>
  <si>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</si>
  <si>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</si>
  <si>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</si>
  <si>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</si>
  <si>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</si>
  <si>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</si>
  <si>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</si>
  <si>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</si>
  <si>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</si>
  <si>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</si>
  <si>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</si>
  <si>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</si>
  <si>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</si>
  <si>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</si>
  <si>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</si>
  <si>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</si>
  <si>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</si>
  <si>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</si>
  <si>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</si>
  <si>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</si>
  <si>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</si>
  <si>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</si>
  <si>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</si>
  <si>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</si>
  <si>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</si>
  <si>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</si>
  <si>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</si>
  <si>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</si>
  <si>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</si>
  <si>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</si>
  <si>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</si>
  <si>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</si>
  <si>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</si>
  <si>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</si>
  <si>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</si>
  <si>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</si>
  <si>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</si>
  <si>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</si>
  <si>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</si>
  <si>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</si>
  <si>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</si>
  <si>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</si>
  <si>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</si>
  <si>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</si>
  <si>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</si>
  <si>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</si>
  <si>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</si>
  <si>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</si>
  <si>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</si>
  <si>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</si>
  <si>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</si>
  <si>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</si>
  <si>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</si>
  <si>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</si>
  <si>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</si>
  <si>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</si>
  <si>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</si>
  <si>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</si>
  <si>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</si>
  <si>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</si>
  <si>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</si>
  <si>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</si>
  <si>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</si>
  <si>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</si>
  <si>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</si>
  <si>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</si>
  <si>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</si>
  <si>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</si>
  <si>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</si>
  <si>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</si>
  <si>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</si>
  <si>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</si>
  <si>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</si>
  <si>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</si>
  <si>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</si>
  <si>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</si>
  <si>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</si>
  <si>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</si>
  <si>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</si>
  <si>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</si>
  <si>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</si>
  <si>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</si>
  <si>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</si>
  <si>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</si>
  <si>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</si>
  <si>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</si>
  <si>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</si>
  <si>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</si>
  <si>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</si>
  <si>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</si>
  <si>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</si>
  <si>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</si>
  <si>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</si>
  <si>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</si>
  <si>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</si>
  <si>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</si>
  <si>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</si>
  <si>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</si>
  <si>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</si>
  <si>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</si>
  <si>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</si>
  <si>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</si>
  <si>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</si>
  <si>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</si>
  <si>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</si>
  <si>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</si>
  <si>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</si>
  <si>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</si>
  <si>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</si>
  <si>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</si>
  <si>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</si>
  <si>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</si>
  <si>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</si>
  <si>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</si>
  <si>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</si>
  <si>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</si>
  <si>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</si>
  <si>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</si>
  <si>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</si>
  <si>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</si>
  <si>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</si>
  <si>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</si>
  <si>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</si>
  <si>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</si>
  <si>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</si>
  <si>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</si>
  <si>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</si>
  <si>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</si>
  <si>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</si>
  <si>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</si>
  <si>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</si>
  <si>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</si>
  <si>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</si>
  <si>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</si>
  <si>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</si>
  <si>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</si>
  <si>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</si>
  <si>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</si>
  <si>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</si>
  <si>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</si>
  <si>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</si>
  <si>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</si>
  <si>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</si>
  <si>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</si>
  <si>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</si>
  <si>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</si>
  <si>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</si>
  <si>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</si>
  <si>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</si>
  <si>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</si>
  <si>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</si>
  <si>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</si>
  <si>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</si>
  <si>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</si>
  <si>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</si>
  <si>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</si>
  <si>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</si>
  <si>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</si>
  <si>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</si>
  <si>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</si>
  <si>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</si>
  <si>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</si>
  <si>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</si>
  <si>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</si>
  <si>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</si>
  <si>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</si>
  <si>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</si>
  <si>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</si>
  <si>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</si>
  <si>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</si>
  <si>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</si>
  <si>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</si>
  <si>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</si>
  <si>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</si>
  <si>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</si>
  <si>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</si>
  <si>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</si>
  <si>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</si>
  <si>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</si>
  <si>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</si>
  <si>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</si>
  <si>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</si>
  <si>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</si>
  <si>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</si>
  <si>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</si>
  <si>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</si>
  <si>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</si>
  <si>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</si>
  <si>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</si>
  <si>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</si>
  <si>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</si>
  <si>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</si>
  <si>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</si>
  <si>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</si>
  <si>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</si>
  <si>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</si>
  <si>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</si>
  <si>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</si>
  <si>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</si>
  <si>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</si>
  <si>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</si>
  <si>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</si>
  <si>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</si>
  <si>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</si>
  <si>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</si>
  <si>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</si>
  <si>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</si>
  <si>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</si>
  <si>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</si>
  <si>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</si>
  <si>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</si>
  <si>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</si>
  <si>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</si>
  <si>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</si>
  <si>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</si>
  <si>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</si>
  <si>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</si>
  <si>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</si>
  <si>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</si>
  <si>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</si>
  <si>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</si>
  <si>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</si>
  <si>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</si>
  <si>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</si>
  <si>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</si>
  <si>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</si>
  <si>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</si>
  <si>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</si>
  <si>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</si>
  <si>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</si>
  <si>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</si>
  <si>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</si>
  <si>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</si>
  <si>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</si>
  <si>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</si>
  <si>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</si>
  <si>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</si>
  <si>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</si>
  <si>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</si>
  <si>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</si>
  <si>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</si>
  <si>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</si>
  <si>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</si>
  <si>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</si>
  <si>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</si>
  <si>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</si>
  <si>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</si>
  <si>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</si>
  <si>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</si>
  <si>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</si>
  <si>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</si>
  <si>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</si>
  <si>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</si>
  <si>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</si>
  <si>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</si>
  <si>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</si>
  <si>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</si>
  <si>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</si>
  <si>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</si>
  <si>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</si>
  <si>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</si>
  <si>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</si>
  <si>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</si>
  <si>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</si>
  <si>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</si>
  <si>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</si>
  <si>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</si>
  <si>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</si>
  <si>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</si>
  <si>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</si>
  <si>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</si>
  <si>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</si>
  <si>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</si>
  <si>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</si>
  <si>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</si>
  <si>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</si>
  <si>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</si>
  <si>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</si>
  <si>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</si>
  <si>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</si>
  <si>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</si>
  <si>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</si>
  <si>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</si>
  <si>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</si>
  <si>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</si>
  <si>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</si>
  <si>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</si>
  <si>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</si>
  <si>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</si>
  <si>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</si>
  <si>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</si>
  <si>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</si>
  <si>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</si>
  <si>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</si>
  <si>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</si>
  <si>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</si>
  <si>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</si>
  <si>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</si>
  <si>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</si>
  <si>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</si>
  <si>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</si>
  <si>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</si>
  <si>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</si>
  <si>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</si>
  <si>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</si>
  <si>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</si>
  <si>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</si>
  <si>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</si>
  <si>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</si>
  <si>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</si>
  <si>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</si>
  <si>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</si>
  <si>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</si>
  <si>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</si>
  <si>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</si>
  <si>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</si>
  <si>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</si>
  <si>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</si>
  <si>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</si>
  <si>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</si>
  <si>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</si>
  <si>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</si>
  <si>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</si>
  <si>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</si>
  <si>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</si>
  <si>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</si>
  <si>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</si>
  <si>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</si>
  <si>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</si>
  <si>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</si>
  <si>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</si>
  <si>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</si>
  <si>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</si>
  <si>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</si>
  <si>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</si>
  <si>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</si>
  <si>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</si>
  <si>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</si>
  <si>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</si>
  <si>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</si>
  <si>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</si>
  <si>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</si>
  <si>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</si>
  <si>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</si>
  <si>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</si>
  <si>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</si>
  <si>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</si>
  <si>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</si>
  <si>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</si>
  <si>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</si>
  <si>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</si>
  <si>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</si>
  <si>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</si>
  <si>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</si>
  <si>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</si>
  <si>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</si>
  <si>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</si>
  <si>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</si>
  <si>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</si>
  <si>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</si>
  <si>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</si>
  <si>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</si>
  <si>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</si>
  <si>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</si>
  <si>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</si>
  <si>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</si>
  <si>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</si>
  <si>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</si>
  <si>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</si>
  <si>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</si>
  <si>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</si>
  <si>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</si>
  <si>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</si>
  <si>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</si>
  <si>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</si>
  <si>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</si>
  <si>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</si>
  <si>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</si>
  <si>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</si>
  <si>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</si>
  <si>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</si>
  <si>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</si>
  <si>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</si>
  <si>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</si>
  <si>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</si>
  <si>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</si>
  <si>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</si>
  <si>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</si>
  <si>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</si>
  <si>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</si>
  <si>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</si>
  <si>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</si>
  <si>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</si>
  <si>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</si>
  <si>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</si>
  <si>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</si>
  <si>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</si>
  <si>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</si>
  <si>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</si>
  <si>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</si>
  <si>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</si>
  <si>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</si>
  <si>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</si>
  <si>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</si>
  <si>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</si>
  <si>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</si>
  <si>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</si>
  <si>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</si>
  <si>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</si>
  <si>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</si>
  <si>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</si>
  <si>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</si>
  <si>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</si>
  <si>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</si>
  <si>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</si>
  <si>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</si>
  <si>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</si>
  <si>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</si>
  <si>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</si>
  <si>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</si>
  <si>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</si>
  <si>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</si>
  <si>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</si>
  <si>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</si>
  <si>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</si>
  <si>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</si>
  <si>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</si>
  <si>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</si>
  <si>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</si>
  <si>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</si>
  <si>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</si>
  <si>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</si>
  <si>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</si>
  <si>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</si>
  <si>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</si>
  <si>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</si>
  <si>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</si>
  <si>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</si>
  <si>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</si>
  <si>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</si>
  <si>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</si>
  <si>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</si>
  <si>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</si>
  <si>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</si>
  <si>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</si>
  <si>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</si>
  <si>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</si>
  <si>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</si>
  <si>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</si>
  <si>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</si>
  <si>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</si>
  <si>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</si>
  <si>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</si>
  <si>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</si>
  <si>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</si>
  <si>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</si>
  <si>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</si>
  <si>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</si>
  <si>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</si>
  <si>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</si>
  <si>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</si>
  <si>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</si>
  <si>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</si>
  <si>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</si>
  <si>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</si>
  <si>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</si>
  <si>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</si>
  <si>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</si>
  <si>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</si>
  <si>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</si>
  <si>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</si>
  <si>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</si>
  <si>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</si>
  <si>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</si>
  <si>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</si>
  <si>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</si>
  <si>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</si>
  <si>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</si>
  <si>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</si>
  <si>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</si>
  <si>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</si>
  <si>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</si>
  <si>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</si>
  <si>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</si>
  <si>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</si>
  <si>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</si>
  <si>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</si>
  <si>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</si>
  <si>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</si>
  <si>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</si>
  <si>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</si>
  <si>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</si>
  <si>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</si>
  <si>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</si>
  <si>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</si>
  <si>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</si>
  <si>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</si>
  <si>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</si>
  <si>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</si>
  <si>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</si>
  <si>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</si>
  <si>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</si>
  <si>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</si>
  <si>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</si>
  <si>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</si>
  <si>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</si>
  <si>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</si>
  <si>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</si>
  <si>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</si>
  <si>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</si>
  <si>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</si>
  <si>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</si>
  <si>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</si>
  <si>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</si>
  <si>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</si>
  <si>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</si>
  <si>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</si>
  <si>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</si>
  <si>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</si>
  <si>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</si>
  <si>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</si>
  <si>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</si>
  <si>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</si>
  <si>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</si>
  <si>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</si>
  <si>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</si>
  <si>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</si>
  <si>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</si>
  <si>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</si>
  <si>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</si>
  <si>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</si>
  <si>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</si>
  <si>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</si>
  <si>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</si>
  <si>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</si>
  <si>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</si>
  <si>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</si>
  <si>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</si>
  <si>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</si>
  <si>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</si>
  <si>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</si>
  <si>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</si>
  <si>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</si>
  <si>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</si>
  <si>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</si>
  <si>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</si>
  <si>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</si>
  <si>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</si>
  <si>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</si>
  <si>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</si>
  <si>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</si>
  <si>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</si>
  <si>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</si>
  <si>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</si>
  <si>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</si>
  <si>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</si>
  <si>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</si>
  <si>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</si>
  <si>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</si>
  <si>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</si>
  <si>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</si>
  <si>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</si>
  <si>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</si>
  <si>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</si>
  <si>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</si>
  <si>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</si>
  <si>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</si>
  <si>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</si>
  <si>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</si>
  <si>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</si>
  <si>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</si>
  <si>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</si>
  <si>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</si>
  <si>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</si>
  <si>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</si>
  <si>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</si>
  <si>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</si>
  <si>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</si>
  <si>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</si>
  <si>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</si>
  <si>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</si>
  <si>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</si>
  <si>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</si>
  <si>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</si>
  <si>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</si>
  <si>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</si>
  <si>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</si>
  <si>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</si>
  <si>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</si>
  <si>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</si>
  <si>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</si>
  <si>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</si>
  <si>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</si>
  <si>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</si>
  <si>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</si>
  <si>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</si>
  <si>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</si>
  <si>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</si>
  <si>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</si>
  <si>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</si>
  <si>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</si>
  <si>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</si>
  <si>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</si>
  <si>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</si>
  <si>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</si>
  <si>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</si>
  <si>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</si>
  <si>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</si>
  <si>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</si>
  <si>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</si>
  <si>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</si>
  <si>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</si>
  <si>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</si>
  <si>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</si>
  <si>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</si>
  <si>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</si>
  <si>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</si>
  <si>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</si>
  <si>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</si>
  <si>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</si>
  <si>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</si>
  <si>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</si>
  <si>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</si>
  <si>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</si>
  <si>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</si>
  <si>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</si>
  <si>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</si>
  <si>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</si>
  <si>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</si>
  <si>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</si>
  <si>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</si>
  <si>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</si>
  <si>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</si>
  <si>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</si>
  <si>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</si>
  <si>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</si>
  <si>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</si>
  <si>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</si>
  <si>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</si>
  <si>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</si>
  <si>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</si>
  <si>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</si>
  <si>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</si>
  <si>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</si>
  <si>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</si>
  <si>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</si>
  <si>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</si>
  <si>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</si>
  <si>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</si>
  <si>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</si>
  <si>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</si>
  <si>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</si>
  <si>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</si>
  <si>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</si>
  <si>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</si>
  <si>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</si>
  <si>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</si>
  <si>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</si>
  <si>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</si>
  <si>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</si>
  <si>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</si>
  <si>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</si>
  <si>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</si>
  <si>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</si>
  <si>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</si>
  <si>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</si>
  <si>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</si>
  <si>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</si>
  <si>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</si>
  <si>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</si>
  <si>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</si>
  <si>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</si>
  <si>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</si>
  <si>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</si>
  <si>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</si>
  <si>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</si>
  <si>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</si>
  <si>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</si>
  <si>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</si>
  <si>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</si>
  <si>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</si>
  <si>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</si>
  <si>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</si>
  <si>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</si>
  <si>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</si>
  <si>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</si>
  <si>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</si>
  <si>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</si>
  <si>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</si>
  <si>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</si>
  <si>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</si>
  <si>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</si>
  <si>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</si>
  <si>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</si>
  <si>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</si>
  <si>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</si>
  <si>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</si>
  <si>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</si>
  <si>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</si>
  <si>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</si>
  <si>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</si>
  <si>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</si>
  <si>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</si>
  <si>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</si>
  <si>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</si>
  <si>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</si>
  <si>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</si>
  <si>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</si>
  <si>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</si>
  <si>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</si>
  <si>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</si>
  <si>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</si>
  <si>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</si>
  <si>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</si>
  <si>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</si>
  <si>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</si>
  <si>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</si>
  <si>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</si>
  <si>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</si>
  <si>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</si>
  <si>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</si>
  <si>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</si>
  <si>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</si>
  <si>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</si>
  <si>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</si>
  <si>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</si>
  <si>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</si>
  <si>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</si>
  <si>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</si>
  <si>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</si>
  <si>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</si>
  <si>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</si>
  <si>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</si>
  <si>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</si>
  <si>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</si>
  <si>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</si>
  <si>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</si>
  <si>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</si>
  <si>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</si>
  <si>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</si>
  <si>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</si>
  <si>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</si>
  <si>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</si>
  <si>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</si>
  <si>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</si>
  <si>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</si>
  <si>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</si>
  <si>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</si>
  <si>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</si>
  <si>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</si>
  <si>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</si>
  <si>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</si>
  <si>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</si>
  <si>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</si>
  <si>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</si>
  <si>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</si>
  <si>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</si>
  <si>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</si>
  <si>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</si>
  <si>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</si>
  <si>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</si>
  <si>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</si>
  <si>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</si>
  <si>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</si>
  <si>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</si>
  <si>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</si>
  <si>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</si>
  <si>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</si>
  <si>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</si>
  <si>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</si>
  <si>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</si>
  <si>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</si>
  <si>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</si>
  <si>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</si>
  <si>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</si>
  <si>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</si>
  <si>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</si>
  <si>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</si>
  <si>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</si>
  <si>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</si>
  <si>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</si>
  <si>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</si>
  <si>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</si>
  <si>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</si>
  <si>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</si>
  <si>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</si>
  <si>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</si>
  <si>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</si>
  <si>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</si>
  <si>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</si>
  <si>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</si>
  <si>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</si>
  <si>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</si>
  <si>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</si>
  <si>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</si>
  <si>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</si>
  <si>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</si>
  <si>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</si>
  <si>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</si>
  <si>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</si>
  <si>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</si>
  <si>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</si>
  <si>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</si>
  <si>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</si>
  <si>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</si>
  <si>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</si>
  <si>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</si>
  <si>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</si>
  <si>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</si>
  <si>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</si>
  <si>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</si>
  <si>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</si>
  <si>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</si>
  <si>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</si>
  <si>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</si>
  <si>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</si>
  <si>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</si>
  <si>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</si>
  <si>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</si>
  <si>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</si>
  <si>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</si>
  <si>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</si>
  <si>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</si>
  <si>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</si>
  <si>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</si>
  <si>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</si>
  <si>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</si>
  <si>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</si>
  <si>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</si>
  <si>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</si>
  <si>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</si>
  <si>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</si>
  <si>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</si>
  <si>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</si>
  <si>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</si>
  <si>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</si>
  <si>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</si>
  <si>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</si>
  <si>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</si>
  <si>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</si>
  <si>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</si>
  <si>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</si>
  <si>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</si>
  <si>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</si>
  <si>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</si>
  <si>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</si>
  <si>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</si>
  <si>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</si>
  <si>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</si>
  <si>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</si>
  <si>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</si>
  <si>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</si>
  <si>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</si>
  <si>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</si>
  <si>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</si>
  <si>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</si>
  <si>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</si>
  <si>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</si>
  <si>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</si>
  <si>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</si>
  <si>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</si>
  <si>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</si>
  <si>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</si>
  <si>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</si>
  <si>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</si>
  <si>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</si>
  <si>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</si>
  <si>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</si>
  <si>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</si>
  <si>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</si>
  <si>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</si>
  <si>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</si>
  <si>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</si>
  <si>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</si>
  <si>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</si>
  <si>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</si>
  <si>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</si>
  <si>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</si>
  <si>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</si>
  <si>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</si>
  <si>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</si>
  <si>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</si>
  <si>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</si>
  <si>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</si>
  <si>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</si>
  <si>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</si>
  <si>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</si>
  <si>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</si>
  <si>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</si>
  <si>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</si>
  <si>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</si>
  <si>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</si>
  <si>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</si>
  <si>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</si>
  <si>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</si>
  <si>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</si>
  <si>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</si>
  <si>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</si>
  <si>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</si>
  <si>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</si>
  <si>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</si>
  <si>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</si>
  <si>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</si>
  <si>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</si>
  <si>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</si>
  <si>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</si>
  <si>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</si>
  <si>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</si>
  <si>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</si>
  <si>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</si>
  <si>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</si>
  <si>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</si>
  <si>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</si>
  <si>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</si>
  <si>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</si>
  <si>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</si>
  <si>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</si>
  <si>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</si>
  <si>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</si>
  <si>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</si>
  <si>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</si>
  <si>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</si>
  <si>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</si>
  <si>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</si>
  <si>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</si>
  <si>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</si>
  <si>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</si>
  <si>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</si>
  <si>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</si>
  <si>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</si>
  <si>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</si>
  <si>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</si>
  <si>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</si>
  <si>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</si>
  <si>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</si>
  <si>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</si>
  <si>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</si>
  <si>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</si>
  <si>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</si>
  <si>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</si>
  <si>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</si>
  <si>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</si>
  <si>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</si>
  <si>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</si>
  <si>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</si>
  <si>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</si>
  <si>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</si>
  <si>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</si>
  <si>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</si>
  <si>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</si>
  <si>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</si>
  <si>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</si>
  <si>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</si>
  <si>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</si>
  <si>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</si>
  <si>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</si>
  <si>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</si>
  <si>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</si>
  <si>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</si>
  <si>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</si>
  <si>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</si>
  <si>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</si>
  <si>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</si>
  <si>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</si>
  <si>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</si>
  <si>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</si>
  <si>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</si>
  <si>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</si>
  <si>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</si>
  <si>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</si>
  <si>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</si>
  <si>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</si>
  <si>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</si>
  <si>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</si>
  <si>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</si>
  <si>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</si>
  <si>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</si>
  <si>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</si>
  <si>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</si>
  <si>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</si>
  <si>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</si>
  <si>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</si>
  <si>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</si>
  <si>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</si>
  <si>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</si>
  <si>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</si>
  <si>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</si>
  <si>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</si>
  <si>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</si>
  <si>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</si>
  <si>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</si>
  <si>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</si>
  <si>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</si>
  <si>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</si>
  <si>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</si>
  <si>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</si>
  <si>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</si>
  <si>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</si>
  <si>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</si>
  <si>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</si>
  <si>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</si>
  <si>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</si>
  <si>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</si>
  <si>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</si>
  <si>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</si>
  <si>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</si>
  <si>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</si>
  <si>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</si>
  <si>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</si>
  <si>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</si>
  <si>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</si>
  <si>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</si>
  <si>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</si>
  <si>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</si>
  <si>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</si>
  <si>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</si>
  <si>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</si>
  <si>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</si>
  <si>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</si>
  <si>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</si>
  <si>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</si>
  <si>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</si>
  <si>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</si>
  <si>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</si>
  <si>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</si>
  <si>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</si>
  <si>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</si>
  <si>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</si>
  <si>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</si>
  <si>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</si>
  <si>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</si>
  <si>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</si>
  <si>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</si>
  <si>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</si>
  <si>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</si>
  <si>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</si>
  <si>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</si>
  <si>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</si>
  <si>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</si>
  <si>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</si>
  <si>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</si>
  <si>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</si>
  <si>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</si>
  <si>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</si>
  <si>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</si>
  <si>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</si>
  <si>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</si>
  <si>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</si>
  <si>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</si>
  <si>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</si>
  <si>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</si>
  <si>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</si>
  <si>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</si>
  <si>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</si>
  <si>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</si>
  <si>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</si>
  <si>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</si>
  <si>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</si>
  <si>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</si>
  <si>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</si>
  <si>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</si>
  <si>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</si>
  <si>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</si>
  <si>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</si>
  <si>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</si>
  <si>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</si>
  <si>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</si>
  <si>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</si>
  <si>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</si>
  <si>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</si>
  <si>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</si>
  <si>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</si>
  <si>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</si>
  <si>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</si>
  <si>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</si>
  <si>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</si>
  <si>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</si>
  <si>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</si>
  <si>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</si>
  <si>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</si>
  <si>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</si>
  <si>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</si>
  <si>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</si>
  <si>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</si>
  <si>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</si>
  <si>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</si>
  <si>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</si>
  <si>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</si>
  <si>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</si>
  <si>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</si>
  <si>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</si>
  <si>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</si>
  <si>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</si>
  <si>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</si>
  <si>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</si>
  <si>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</si>
  <si>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</si>
  <si>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</si>
  <si>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</si>
  <si>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</si>
  <si>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</si>
  <si>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</si>
  <si>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</si>
  <si>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</si>
  <si>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</si>
  <si>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</si>
  <si>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</si>
  <si>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</si>
  <si>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</si>
  <si>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</si>
  <si>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</si>
  <si>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</si>
  <si>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</si>
  <si>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</si>
  <si>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</si>
  <si>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</si>
  <si>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</si>
  <si>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</si>
  <si>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</si>
  <si>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</si>
  <si>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</si>
  <si>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</si>
  <si>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</si>
  <si>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</si>
  <si>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</si>
  <si>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</si>
  <si>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</si>
  <si>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</si>
  <si>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</si>
  <si>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</si>
  <si>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</si>
  <si>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</si>
  <si>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</si>
  <si>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</si>
  <si>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</si>
  <si>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</si>
  <si>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</si>
  <si>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</si>
  <si>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</si>
  <si>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</si>
  <si>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</si>
  <si>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</si>
  <si>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</si>
  <si>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</si>
  <si>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</si>
  <si>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</si>
  <si>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</si>
  <si>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</si>
  <si>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</si>
  <si>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</si>
  <si>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</si>
  <si>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</si>
  <si>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</si>
  <si>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</si>
  <si>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</si>
  <si>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</si>
  <si>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</si>
  <si>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</si>
  <si>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</si>
  <si>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</si>
  <si>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</si>
  <si>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</si>
  <si>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</si>
  <si>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</si>
  <si>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</si>
  <si>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</si>
  <si>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</si>
  <si>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</si>
  <si>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</si>
  <si>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</si>
  <si>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</si>
  <si>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</si>
  <si>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</si>
  <si>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</si>
  <si>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</si>
  <si>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</si>
  <si>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</si>
  <si>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</si>
  <si>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</si>
  <si>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</si>
  <si>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</si>
  <si>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</si>
  <si>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</si>
  <si>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</si>
  <si>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</si>
  <si>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</si>
  <si>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</si>
  <si>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</si>
  <si>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</si>
  <si>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</si>
  <si>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</si>
  <si>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</si>
  <si>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</si>
  <si>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</si>
  <si>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</si>
  <si>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</si>
  <si>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</si>
  <si>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</si>
  <si>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</si>
  <si>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</si>
  <si>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</si>
  <si>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</si>
  <si>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</si>
  <si>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</si>
  <si>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</si>
  <si>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</si>
  <si>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</si>
  <si>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</si>
  <si>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</si>
  <si>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</si>
  <si>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</si>
  <si>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</si>
  <si>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</si>
  <si>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</si>
  <si>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</si>
  <si>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</si>
  <si>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</si>
  <si>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</si>
  <si>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</si>
  <si>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</si>
  <si>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</si>
  <si>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</si>
  <si>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</si>
  <si>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</si>
  <si>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</si>
  <si>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</si>
  <si>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</si>
  <si>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</si>
  <si>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</si>
  <si>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</si>
  <si>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</si>
  <si>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</si>
  <si>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</si>
  <si>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</si>
  <si>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</si>
  <si>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</si>
  <si>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</si>
  <si>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</si>
  <si>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</si>
  <si>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</si>
  <si>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</si>
  <si>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</si>
  <si>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</si>
  <si>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</si>
  <si>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</si>
  <si>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</si>
  <si>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</si>
  <si>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</si>
  <si>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</si>
  <si>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</si>
  <si>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</si>
  <si>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</si>
  <si>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</si>
  <si>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</si>
  <si>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</si>
  <si>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</si>
  <si>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</si>
  <si>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</si>
  <si>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</si>
  <si>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</si>
  <si>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</si>
  <si>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</si>
  <si>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</si>
  <si>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</si>
  <si>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</si>
  <si>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</si>
  <si>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</si>
  <si>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</si>
  <si>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</si>
  <si>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</si>
  <si>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</si>
  <si>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</si>
  <si>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</si>
  <si>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</si>
  <si>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</si>
  <si>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</si>
  <si>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</si>
  <si>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</si>
  <si>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</si>
  <si>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</si>
  <si>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</si>
  <si>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</si>
  <si>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</si>
  <si>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</si>
  <si>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</si>
  <si>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</si>
  <si>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</si>
  <si>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</si>
  <si>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</si>
  <si>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</si>
  <si>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</si>
  <si>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</si>
  <si>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</si>
  <si>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</si>
  <si>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</si>
  <si>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</si>
  <si>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</si>
  <si>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</si>
  <si>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</si>
  <si>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</si>
  <si>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</si>
  <si>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</si>
  <si>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</si>
  <si>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</si>
  <si>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</si>
  <si>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</si>
  <si>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</si>
  <si>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</si>
  <si>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</si>
  <si>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</si>
  <si>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</si>
  <si>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</si>
  <si>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</si>
  <si>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</si>
  <si>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</si>
  <si>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</si>
  <si>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</si>
  <si>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</si>
  <si>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</si>
  <si>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</si>
  <si>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</si>
  <si>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</si>
  <si>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</si>
  <si>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</si>
  <si>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</si>
  <si>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</si>
  <si>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</si>
  <si>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</si>
  <si>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</si>
  <si>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</si>
  <si>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</si>
  <si>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</si>
  <si>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</si>
  <si>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</si>
  <si>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</si>
  <si>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</si>
  <si>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</si>
  <si>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</si>
  <si>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</si>
  <si>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</si>
  <si>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</si>
  <si>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</si>
  <si>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</si>
  <si>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</si>
  <si>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</si>
  <si>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</si>
  <si>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</si>
  <si>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</si>
  <si>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</si>
  <si>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</si>
  <si>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</si>
  <si>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</si>
  <si>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</si>
  <si>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</si>
  <si>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</si>
  <si>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</si>
  <si>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</si>
  <si>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</si>
  <si>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</si>
  <si>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</si>
  <si>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</si>
  <si>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</si>
  <si>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</si>
  <si>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</si>
  <si>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</si>
  <si>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</si>
  <si>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</si>
  <si>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</si>
  <si>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</si>
  <si>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</si>
  <si>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</si>
  <si>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</si>
  <si>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</si>
  <si>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</si>
  <si>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</si>
  <si>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</si>
  <si>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</si>
  <si>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</si>
  <si>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</si>
  <si>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</si>
  <si>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</si>
  <si>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</si>
  <si>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</si>
  <si>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</si>
  <si>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</si>
  <si>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</si>
  <si>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</si>
  <si>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</si>
  <si>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</si>
  <si>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</si>
  <si>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</si>
  <si>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</si>
  <si>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</si>
  <si>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</si>
  <si>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</si>
  <si>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</si>
  <si>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</si>
  <si>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</si>
  <si>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</si>
  <si>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</si>
  <si>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</si>
  <si>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</si>
  <si>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</si>
  <si>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</si>
  <si>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</si>
  <si>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</si>
  <si>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</si>
  <si>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</si>
  <si>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</si>
  <si>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</si>
  <si>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</si>
  <si>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</si>
  <si>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</si>
  <si>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</si>
  <si>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</si>
  <si>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</si>
  <si>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</si>
  <si>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</si>
  <si>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</si>
  <si>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</si>
  <si>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</si>
  <si>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</si>
  <si>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</si>
  <si>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</si>
  <si>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</si>
  <si>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</si>
  <si>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</si>
  <si>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</si>
  <si>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</si>
  <si>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</si>
  <si>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</si>
  <si>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</si>
  <si>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</si>
  <si>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</si>
  <si>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</si>
  <si>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</si>
  <si>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</si>
  <si>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</si>
  <si>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</si>
  <si>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</si>
  <si>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</si>
  <si>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</si>
  <si>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</si>
  <si>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</si>
  <si>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</si>
  <si>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</si>
  <si>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</si>
  <si>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</si>
  <si>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</si>
  <si>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</si>
  <si>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</si>
  <si>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</si>
  <si>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</si>
  <si>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</si>
  <si>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</si>
  <si>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</si>
  <si>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</si>
  <si>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</si>
  <si>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</si>
  <si>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</si>
  <si>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</si>
  <si>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</si>
  <si>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</si>
  <si>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</si>
  <si>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</si>
  <si>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</si>
  <si>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</si>
  <si>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</si>
  <si>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</si>
  <si>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</si>
  <si>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</si>
  <si>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</si>
  <si>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</si>
  <si>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</si>
  <si>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</si>
  <si>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</si>
  <si>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</si>
  <si>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</si>
  <si>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</si>
  <si>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</si>
  <si>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</si>
  <si>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</si>
  <si>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</si>
  <si>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</si>
  <si>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</si>
  <si>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</si>
  <si>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</si>
  <si>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</si>
  <si>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</si>
  <si>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</si>
  <si>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</si>
  <si>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</si>
  <si>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</si>
  <si>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</si>
  <si>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</si>
  <si>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</si>
  <si>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</si>
  <si>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</si>
  <si>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</si>
  <si>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</si>
  <si>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</si>
  <si>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</si>
  <si>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</si>
  <si>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</si>
  <si>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</si>
  <si>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</si>
  <si>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</si>
  <si>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</si>
  <si>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</si>
  <si>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</si>
  <si>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</si>
  <si>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</si>
  <si>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</si>
  <si>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</si>
  <si>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</si>
  <si>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</si>
  <si>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</si>
  <si>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</si>
  <si>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</si>
  <si>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</si>
  <si>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</si>
  <si>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</si>
  <si>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</si>
  <si>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</si>
  <si>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</si>
  <si>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</si>
  <si>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</si>
  <si>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</si>
  <si>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</si>
  <si>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</si>
  <si>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</si>
  <si>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</si>
  <si>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</si>
  <si>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</si>
  <si>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</si>
  <si>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</si>
  <si>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</si>
  <si>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</si>
  <si>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</si>
  <si>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</si>
  <si>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</si>
  <si>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</si>
  <si>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</si>
  <si>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</si>
  <si>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</si>
  <si>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</si>
  <si>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</si>
  <si>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</si>
  <si>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</si>
  <si>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</si>
  <si>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</si>
  <si>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</si>
  <si>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</si>
  <si>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</si>
  <si>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</si>
  <si>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</si>
  <si>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</si>
  <si>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</si>
  <si>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</si>
  <si>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</si>
  <si>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</si>
  <si>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</si>
  <si>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</si>
  <si>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</si>
  <si>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</si>
  <si>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</si>
  <si>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</si>
  <si>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</si>
  <si>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</si>
  <si>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</si>
  <si>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</si>
  <si>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</si>
  <si>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</si>
  <si>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</si>
  <si>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</si>
  <si>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</si>
  <si>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</si>
  <si>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</si>
  <si>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</si>
  <si>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</si>
  <si>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</si>
  <si>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</si>
  <si>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</si>
  <si>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</si>
  <si>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</si>
  <si>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</si>
  <si>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</si>
  <si>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</si>
  <si>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</si>
  <si>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</si>
  <si>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</si>
  <si>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</si>
  <si>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</si>
  <si>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</si>
  <si>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</si>
  <si>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</si>
  <si>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</si>
  <si>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</si>
  <si>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</si>
  <si>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</si>
  <si>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</si>
  <si>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</si>
  <si>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</si>
  <si>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</si>
  <si>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</si>
  <si>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</si>
  <si>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</si>
  <si>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</si>
  <si>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</si>
  <si>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</si>
  <si>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</si>
  <si>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</si>
  <si>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</si>
  <si>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</si>
  <si>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</si>
  <si>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</si>
  <si>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</si>
  <si>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</si>
  <si>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</si>
  <si>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</si>
  <si>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</si>
  <si>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</si>
  <si>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</si>
  <si>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</si>
  <si>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</si>
  <si>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</si>
  <si>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</si>
  <si>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</si>
  <si>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</si>
  <si>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</si>
  <si>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</si>
  <si>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</si>
  <si>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</si>
  <si>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</si>
  <si>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</si>
  <si>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</si>
  <si>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</si>
  <si>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</si>
  <si>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</si>
  <si>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</si>
  <si>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</si>
  <si>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</si>
  <si>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</si>
  <si>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</si>
  <si>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</si>
  <si>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</si>
  <si>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</si>
  <si>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</si>
  <si>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</si>
  <si>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</si>
  <si>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</si>
  <si>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</si>
  <si>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</si>
  <si>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</si>
  <si>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</si>
  <si>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</si>
  <si>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</si>
  <si>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</si>
  <si>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</si>
  <si>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</si>
  <si>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</si>
  <si>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</si>
  <si>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</si>
  <si>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</si>
  <si>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</si>
  <si>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</si>
  <si>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</si>
  <si>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</si>
  <si>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</si>
  <si>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</si>
  <si>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</si>
  <si>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</si>
  <si>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</si>
  <si>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</si>
  <si>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</si>
  <si>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</si>
  <si>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</si>
  <si>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</si>
  <si>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</si>
  <si>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</si>
  <si>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</si>
  <si>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</si>
  <si>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</si>
  <si>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</si>
  <si>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</si>
  <si>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</si>
  <si>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</si>
  <si>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</si>
  <si>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</si>
  <si>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</si>
  <si>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</si>
  <si>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</si>
  <si>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</si>
  <si>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</si>
  <si>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</si>
  <si>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</si>
  <si>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</si>
  <si>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</si>
  <si>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</si>
  <si>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</si>
  <si>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</si>
  <si>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</si>
  <si>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</si>
  <si>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</si>
  <si>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</si>
  <si>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</si>
  <si>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</si>
  <si>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</si>
  <si>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</si>
  <si>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</si>
  <si>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</si>
  <si>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</si>
  <si>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</si>
  <si>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</si>
  <si>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</si>
  <si>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</si>
  <si>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</si>
  <si>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</si>
  <si>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</si>
  <si>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</si>
  <si>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</si>
  <si>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</si>
  <si>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</si>
  <si>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</si>
  <si>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</si>
  <si>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</si>
  <si>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</si>
  <si>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</si>
  <si>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</si>
  <si>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</si>
  <si>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</si>
  <si>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</si>
  <si>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</si>
  <si>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</si>
  <si>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</si>
  <si>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</si>
  <si>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</si>
  <si>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</si>
  <si>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</si>
  <si>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</si>
  <si>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</si>
  <si>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</si>
  <si>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</si>
  <si>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</si>
  <si>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</si>
  <si>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</si>
  <si>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</si>
  <si>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</si>
  <si>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</si>
  <si>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</si>
  <si>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</si>
  <si>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</si>
  <si>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</si>
  <si>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</si>
  <si>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</si>
  <si>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</si>
  <si>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</si>
  <si>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</si>
  <si>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</si>
  <si>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</si>
  <si>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</si>
  <si>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</si>
  <si>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</si>
  <si>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</si>
  <si>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</si>
  <si>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</si>
  <si>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</si>
  <si>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</si>
  <si>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</si>
  <si>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</si>
  <si>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</si>
  <si>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</si>
  <si>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</si>
  <si>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</si>
  <si>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</si>
  <si>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</si>
  <si>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</si>
  <si>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</si>
  <si>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</si>
  <si>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</si>
  <si>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</si>
  <si>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</si>
  <si>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</si>
  <si>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</si>
  <si>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</si>
  <si>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</si>
  <si>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</si>
  <si>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</si>
  <si>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</si>
  <si>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</si>
  <si>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</si>
  <si>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</si>
  <si>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</si>
  <si>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</si>
  <si>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</si>
  <si>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</si>
  <si>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</si>
  <si>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</si>
  <si>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</si>
  <si>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</si>
  <si>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</si>
  <si>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</si>
  <si>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</si>
  <si>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</si>
  <si>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</si>
  <si>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</si>
  <si>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</si>
  <si>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</si>
  <si>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</si>
  <si>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</si>
  <si>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</si>
  <si>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</si>
  <si>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</si>
  <si>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</si>
  <si>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</si>
  <si>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</si>
  <si>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</si>
  <si>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</si>
  <si>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</si>
  <si>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</si>
  <si>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</si>
  <si>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</si>
  <si>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</si>
  <si>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</si>
  <si>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</si>
  <si>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</si>
  <si>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</si>
  <si>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</si>
  <si>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</si>
  <si>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</si>
  <si>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</si>
  <si>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</si>
  <si>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</si>
  <si>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</si>
  <si>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</si>
  <si>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</si>
  <si>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</si>
  <si>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</si>
  <si>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</si>
  <si>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</si>
  <si>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</si>
  <si>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</si>
  <si>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</si>
  <si>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</si>
  <si>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</si>
  <si>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</si>
  <si>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</si>
  <si>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</si>
  <si>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</si>
  <si>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</si>
  <si>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</si>
  <si>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</si>
  <si>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</si>
  <si>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</si>
  <si>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</si>
  <si>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</si>
  <si>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</si>
  <si>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</si>
  <si>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</si>
  <si>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</si>
  <si>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</si>
  <si>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</si>
  <si>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</si>
  <si>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</si>
  <si>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</si>
  <si>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</si>
  <si>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</si>
  <si>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</si>
  <si>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</si>
  <si>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</si>
  <si>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</si>
  <si>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</si>
  <si>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</si>
  <si>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</si>
  <si>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</si>
  <si>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</si>
  <si>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</si>
  <si>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</si>
  <si>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</si>
  <si>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</si>
  <si>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</si>
  <si>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</si>
  <si>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</si>
  <si>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</si>
  <si>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</si>
  <si>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</si>
  <si>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</si>
  <si>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</si>
  <si>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</si>
  <si>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</si>
  <si>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</si>
  <si>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</si>
  <si>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</si>
  <si>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</si>
  <si>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</si>
  <si>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</si>
  <si>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</si>
  <si>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</si>
  <si>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</si>
  <si>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</si>
  <si>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</si>
  <si>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</si>
  <si>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</si>
  <si>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</si>
  <si>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</si>
  <si>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</si>
  <si>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</si>
  <si>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</si>
  <si>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</si>
  <si>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</si>
  <si>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</si>
  <si>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</si>
  <si>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</si>
  <si>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</si>
  <si>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</si>
  <si>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</si>
  <si>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</si>
  <si>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</si>
  <si>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</si>
  <si>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</si>
  <si>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</si>
  <si>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</si>
  <si>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</si>
  <si>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</si>
  <si>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</si>
  <si>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</si>
  <si>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</si>
  <si>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</si>
  <si>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</si>
  <si>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</si>
  <si>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</si>
  <si>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</si>
  <si>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</si>
  <si>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</si>
  <si>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</si>
  <si>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</si>
  <si>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</si>
  <si>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</si>
  <si>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</si>
  <si>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</si>
  <si>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</si>
  <si>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</si>
  <si>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</si>
  <si>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</si>
  <si>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</si>
  <si>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</si>
  <si>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</si>
  <si>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</si>
  <si>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</si>
  <si>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</si>
  <si>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</si>
  <si>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</si>
  <si>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</si>
  <si>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</si>
  <si>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</si>
  <si>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</si>
  <si>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</si>
  <si>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</si>
  <si>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</si>
  <si>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</si>
  <si>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</si>
  <si>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</si>
  <si>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</si>
  <si>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</si>
  <si>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</si>
  <si>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</si>
  <si>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</si>
  <si>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</si>
  <si>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</si>
  <si>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</si>
  <si>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</si>
  <si>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</si>
  <si>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</si>
  <si>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</si>
  <si>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</si>
  <si>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</si>
  <si>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</si>
  <si>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</si>
  <si>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</si>
  <si>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</si>
  <si>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</si>
  <si>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</si>
  <si>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</si>
  <si>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</si>
  <si>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</si>
  <si>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</si>
  <si>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</si>
  <si>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</si>
  <si>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</si>
  <si>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</si>
  <si>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</si>
  <si>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</si>
  <si>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</si>
  <si>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</si>
  <si>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</si>
  <si>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</si>
  <si>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</si>
  <si>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</si>
  <si>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</si>
  <si>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</si>
  <si>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</si>
  <si>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</si>
  <si>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</si>
  <si>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</si>
  <si>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</si>
  <si>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</si>
  <si>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</si>
  <si>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</si>
  <si>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</si>
  <si>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</si>
  <si>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</si>
  <si>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</si>
  <si>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</si>
  <si>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</si>
  <si>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</si>
  <si>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</si>
  <si>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</si>
  <si>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</si>
  <si>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</si>
  <si>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</si>
  <si>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</si>
  <si>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</si>
  <si>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</si>
  <si>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</si>
  <si>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</si>
  <si>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</si>
  <si>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</si>
  <si>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</si>
  <si>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</si>
  <si>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</si>
  <si>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</si>
  <si>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</si>
  <si>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</si>
  <si>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</si>
  <si>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</si>
  <si>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</si>
  <si>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</si>
  <si>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</si>
  <si>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</si>
  <si>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</si>
  <si>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</si>
  <si>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</si>
  <si>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</si>
  <si>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</si>
  <si>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</si>
  <si>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</si>
  <si>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</si>
  <si>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</si>
  <si>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</si>
  <si>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</si>
  <si>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</si>
  <si>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</si>
  <si>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</si>
  <si>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</si>
  <si>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</si>
  <si>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</si>
  <si>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</si>
  <si>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</si>
  <si>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</si>
  <si>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</si>
  <si>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</si>
  <si>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</si>
  <si>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</si>
  <si>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</si>
  <si>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</si>
  <si>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</si>
  <si>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</si>
  <si>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</si>
  <si>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</si>
  <si>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</si>
  <si>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</si>
  <si>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</si>
  <si>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</si>
  <si>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</si>
  <si>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</si>
  <si>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</si>
  <si>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</si>
  <si>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</si>
  <si>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</si>
  <si>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</si>
  <si>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</si>
  <si>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</si>
  <si>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</si>
  <si>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</si>
  <si>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</si>
  <si>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</si>
  <si>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</si>
  <si>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</si>
  <si>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</si>
  <si>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</si>
  <si>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</si>
  <si>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</si>
  <si>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</si>
  <si>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</si>
  <si>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</si>
  <si>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</si>
  <si>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</si>
  <si>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</si>
  <si>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</si>
  <si>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</si>
  <si>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</si>
  <si>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</si>
  <si>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</si>
  <si>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</si>
  <si>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</si>
  <si>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</si>
  <si>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</si>
  <si>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</si>
  <si>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</si>
  <si>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</si>
  <si>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</si>
  <si>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</si>
  <si>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</si>
  <si>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</si>
  <si>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</si>
  <si>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</si>
  <si>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</si>
  <si>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</si>
  <si>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</si>
  <si>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</si>
  <si>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</si>
  <si>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</si>
  <si>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</si>
  <si>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</si>
  <si>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</si>
  <si>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</si>
  <si>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</si>
  <si>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</si>
  <si>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</si>
  <si>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</si>
  <si>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</si>
  <si>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</si>
  <si>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</si>
  <si>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</si>
  <si>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</si>
  <si>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</si>
  <si>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</si>
  <si>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</si>
  <si>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</si>
  <si>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</si>
  <si>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</si>
  <si>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</si>
  <si>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</si>
  <si>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</si>
  <si>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</si>
  <si>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</si>
  <si>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</si>
  <si>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</si>
  <si>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</si>
  <si>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</si>
  <si>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</si>
  <si>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</si>
  <si>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</si>
  <si>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</si>
  <si>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</si>
  <si>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</si>
  <si>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</si>
  <si>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</si>
  <si>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</si>
  <si>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</si>
  <si>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</si>
  <si>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</si>
  <si>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</si>
  <si>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</si>
  <si>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</si>
  <si>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</si>
  <si>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</si>
  <si>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</si>
  <si>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</si>
  <si>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</si>
  <si>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</si>
  <si>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</si>
  <si>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</si>
  <si>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</si>
  <si>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</si>
  <si>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</si>
  <si>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</si>
  <si>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</si>
  <si>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</si>
  <si>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</si>
  <si>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</si>
  <si>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</si>
  <si>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</si>
  <si>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</si>
  <si>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</si>
  <si>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</si>
  <si>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</si>
  <si>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</si>
  <si>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</si>
  <si>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</si>
  <si>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</si>
  <si>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</si>
  <si>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</si>
  <si>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</si>
  <si>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</si>
  <si>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</si>
  <si>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</si>
  <si>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</si>
  <si>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</si>
  <si>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</si>
  <si>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</si>
  <si>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</si>
  <si>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</si>
  <si>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</si>
  <si>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</si>
  <si>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</si>
  <si>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</si>
  <si>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</si>
  <si>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</si>
  <si>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</si>
  <si>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</si>
  <si>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</si>
  <si>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</si>
  <si>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</si>
  <si>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</si>
  <si>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</si>
  <si>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</si>
  <si>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</si>
  <si>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</si>
  <si>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</si>
  <si>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</si>
  <si>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</si>
  <si>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</si>
  <si>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</si>
  <si>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</si>
  <si>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</si>
  <si>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</si>
  <si>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</si>
  <si>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</si>
  <si>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</si>
  <si>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</si>
  <si>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</si>
  <si>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</si>
  <si>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</si>
  <si>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</si>
  <si>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</si>
  <si>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</si>
  <si>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</si>
  <si>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</si>
  <si>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</si>
  <si>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</si>
  <si>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</si>
  <si>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</si>
  <si>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</si>
  <si>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</si>
  <si>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</si>
  <si>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</si>
  <si>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</si>
  <si>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</si>
  <si>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</si>
  <si>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</si>
  <si>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</si>
  <si>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</si>
  <si>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</si>
  <si>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</si>
  <si>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</si>
  <si>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</si>
  <si>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</si>
  <si>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</si>
  <si>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</si>
  <si>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</si>
  <si>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</si>
  <si>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</si>
  <si>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</si>
  <si>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</si>
  <si>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</si>
  <si>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</si>
  <si>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</si>
  <si>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</si>
  <si>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</si>
  <si>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</si>
  <si>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</si>
  <si>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</si>
  <si>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</si>
  <si>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</si>
  <si>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</si>
  <si>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</si>
  <si>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</si>
  <si>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</si>
  <si>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</si>
  <si>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</si>
  <si>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</si>
  <si>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</si>
  <si>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</si>
  <si>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</si>
  <si>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</si>
  <si>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</si>
  <si>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</si>
  <si>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</si>
  <si>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</si>
  <si>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</si>
  <si>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</si>
  <si>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</si>
  <si>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</si>
  <si>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</si>
  <si>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</si>
  <si>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</si>
  <si>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</si>
  <si>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</si>
  <si>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</si>
  <si>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</si>
  <si>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</si>
  <si>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</si>
  <si>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</si>
  <si>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</si>
  <si>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</si>
  <si>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</si>
  <si>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</si>
  <si>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</si>
  <si>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</si>
  <si>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</si>
  <si>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</si>
  <si>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</si>
  <si>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</si>
  <si>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</si>
  <si>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</si>
  <si>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</si>
  <si>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</si>
  <si>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</si>
  <si>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</si>
  <si>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</si>
  <si>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</si>
  <si>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</si>
  <si>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</si>
  <si>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</si>
  <si>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</si>
  <si>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</si>
  <si>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</si>
  <si>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</si>
  <si>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</si>
  <si>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</si>
  <si>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</si>
  <si>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</si>
  <si>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</si>
  <si>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</si>
  <si>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</si>
  <si>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</si>
  <si>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</si>
  <si>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</si>
  <si>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</si>
  <si>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</si>
  <si>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</si>
  <si>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</si>
  <si>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</si>
  <si>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</si>
  <si>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</si>
  <si>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</si>
  <si>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</si>
  <si>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</si>
  <si>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</si>
  <si>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</si>
  <si>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</si>
  <si>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</si>
  <si>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</si>
  <si>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</si>
  <si>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</si>
  <si>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</si>
  <si>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</si>
  <si>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</si>
  <si>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</si>
  <si>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</si>
  <si>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</si>
  <si>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</si>
  <si>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</si>
  <si>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</si>
  <si>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</si>
  <si>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</si>
  <si>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</si>
  <si>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</si>
  <si>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</si>
  <si>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</si>
  <si>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</si>
  <si>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</si>
  <si>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</si>
  <si>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</si>
  <si>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</si>
  <si>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</si>
  <si>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</si>
  <si>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</si>
  <si>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</si>
  <si>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</si>
  <si>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</si>
  <si>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</si>
  <si>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</si>
  <si>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</si>
  <si>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</si>
  <si>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</si>
  <si>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</si>
  <si>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</si>
  <si>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</si>
  <si>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</si>
  <si>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</si>
  <si>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</si>
  <si>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</si>
  <si>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</si>
  <si>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</si>
  <si>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</si>
  <si>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</si>
  <si>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</si>
  <si>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</si>
  <si>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</si>
  <si>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</si>
  <si>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</si>
  <si>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</si>
  <si>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</si>
  <si>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</si>
  <si>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</si>
  <si>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</si>
  <si>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</si>
  <si>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</si>
  <si>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</si>
  <si>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</si>
  <si>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</si>
  <si>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</si>
  <si>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</si>
  <si>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</si>
  <si>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</si>
  <si>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</si>
  <si>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</si>
  <si>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</si>
  <si>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</si>
  <si>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</si>
  <si>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</si>
  <si>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</si>
  <si>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</si>
  <si>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</si>
  <si>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</si>
  <si>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</si>
  <si>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</si>
  <si>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</si>
  <si>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</si>
  <si>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</si>
  <si>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</si>
  <si>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</si>
  <si>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</si>
  <si>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</si>
  <si>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</si>
  <si>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</si>
  <si>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</si>
  <si>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</si>
  <si>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</si>
  <si>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</si>
  <si>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</si>
  <si>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</si>
  <si>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</si>
  <si>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</si>
  <si>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</si>
  <si>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</si>
  <si>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</si>
  <si>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</si>
  <si>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</si>
  <si>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</si>
  <si>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</si>
  <si>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</si>
  <si>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</si>
  <si>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</si>
  <si>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</si>
  <si>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</si>
  <si>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</si>
  <si>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</si>
  <si>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</si>
  <si>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</si>
  <si>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</si>
  <si>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</si>
  <si>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</si>
  <si>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</si>
  <si>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</si>
  <si>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</si>
  <si>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</si>
  <si>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</si>
  <si>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</si>
  <si>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</si>
  <si>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</si>
  <si>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</si>
  <si>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</si>
  <si>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</si>
  <si>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</si>
  <si>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</si>
  <si>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</si>
  <si>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</si>
  <si>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</si>
  <si>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</si>
  <si>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</si>
  <si>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</si>
  <si>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</si>
  <si>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</si>
  <si>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</si>
  <si>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</si>
  <si>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</si>
  <si>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</si>
  <si>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</si>
  <si>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</si>
  <si>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</si>
  <si>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</si>
  <si>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</si>
  <si>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</si>
  <si>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</si>
  <si>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</si>
  <si>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</si>
  <si>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</si>
  <si>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</si>
  <si>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</si>
  <si>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</si>
  <si>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</si>
  <si>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</si>
  <si>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</si>
  <si>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</si>
  <si>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</si>
  <si>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</si>
  <si>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</si>
  <si>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</si>
  <si>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</si>
  <si>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</si>
  <si>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</si>
  <si>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</si>
  <si>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</si>
  <si>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</si>
  <si>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</si>
  <si>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</si>
  <si>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</si>
  <si>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</si>
  <si>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</si>
  <si>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</si>
  <si>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</si>
  <si>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</si>
  <si>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</si>
  <si>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</si>
  <si>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</si>
  <si>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</si>
  <si>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</si>
  <si>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</si>
  <si>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</si>
  <si>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</si>
  <si>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</si>
  <si>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</si>
  <si>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</si>
  <si>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</si>
  <si>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</si>
  <si>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</si>
  <si>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</si>
  <si>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</si>
  <si>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</si>
  <si>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</si>
  <si>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</si>
  <si>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</si>
  <si>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</si>
  <si>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</si>
  <si>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</si>
  <si>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</si>
  <si>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</si>
  <si>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</si>
  <si>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</si>
  <si>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</si>
  <si>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</si>
  <si>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</si>
  <si>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</si>
  <si>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</si>
  <si>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</si>
  <si>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</si>
  <si>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</si>
  <si>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</si>
  <si>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</si>
  <si>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</si>
  <si>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</si>
  <si>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</si>
  <si>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</si>
  <si>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</si>
  <si>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</si>
  <si>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</si>
  <si>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</si>
  <si>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</si>
  <si>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</si>
  <si>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</si>
  <si>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</si>
  <si>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</si>
  <si>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</si>
  <si>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</si>
  <si>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</si>
  <si>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</si>
  <si>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</si>
  <si>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</si>
  <si>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</si>
  <si>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</si>
  <si>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</si>
  <si>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</si>
  <si>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</si>
  <si>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</si>
  <si>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</si>
  <si>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</si>
  <si>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</si>
  <si>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</si>
  <si>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</si>
  <si>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</si>
  <si>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</si>
  <si>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</si>
  <si>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</si>
  <si>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</si>
  <si>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</si>
  <si>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</si>
  <si>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</si>
  <si>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</si>
  <si>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</si>
  <si>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</si>
  <si>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</si>
  <si>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</si>
  <si>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</si>
  <si>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</si>
  <si>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</si>
  <si>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</si>
  <si>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</si>
  <si>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</si>
  <si>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</si>
  <si>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</si>
  <si>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</si>
  <si>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</si>
  <si>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</si>
  <si>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</si>
  <si>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</si>
  <si>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</si>
  <si>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</si>
  <si>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</si>
  <si>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</si>
  <si>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</si>
  <si>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</si>
  <si>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</si>
  <si>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</si>
  <si>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</si>
  <si>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</si>
  <si>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</si>
  <si>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</si>
  <si>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</si>
  <si>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</si>
  <si>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</si>
  <si>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</si>
  <si>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</si>
  <si>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</si>
  <si>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</si>
  <si>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</si>
  <si>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</si>
  <si>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</si>
  <si>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</si>
  <si>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</si>
  <si>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</si>
  <si>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</si>
  <si>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</si>
  <si>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</si>
  <si>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</si>
  <si>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</si>
  <si>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</si>
  <si>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</si>
  <si>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</si>
  <si>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</si>
  <si>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</si>
  <si>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</si>
  <si>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</si>
  <si>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</si>
  <si>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</si>
  <si>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</si>
  <si>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</si>
  <si>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</si>
  <si>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</si>
  <si>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</si>
  <si>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</si>
  <si>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</si>
  <si>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</si>
  <si>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</si>
  <si>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</si>
  <si>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</si>
  <si>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</si>
  <si>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</si>
  <si>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</si>
  <si>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</si>
  <si>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</si>
  <si>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</si>
  <si>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</si>
  <si>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</si>
  <si>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</si>
  <si>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</si>
  <si>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</si>
  <si>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</si>
  <si>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</si>
  <si>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</si>
  <si>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</si>
  <si>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</si>
  <si>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</si>
  <si>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</si>
  <si>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</si>
  <si>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</si>
  <si>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</si>
  <si>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</si>
  <si>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</si>
  <si>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</si>
  <si>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</si>
  <si>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</si>
  <si>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</si>
  <si>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</si>
  <si>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</si>
  <si>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</si>
  <si>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</si>
  <si>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</si>
  <si>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</si>
  <si>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</si>
  <si>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</si>
  <si>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</si>
  <si>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</si>
  <si>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</si>
  <si>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</si>
  <si>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</si>
  <si>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</si>
  <si>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</si>
  <si>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</si>
  <si>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</si>
  <si>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</si>
  <si>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</si>
  <si>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</si>
  <si>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</si>
  <si>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</si>
  <si>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</si>
  <si>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</si>
  <si>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</si>
  <si>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</si>
  <si>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</si>
  <si>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</si>
  <si>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</si>
  <si>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</si>
  <si>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</si>
  <si>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</si>
  <si>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</si>
  <si>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</si>
  <si>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</si>
  <si>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</si>
  <si>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</si>
  <si>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</si>
  <si>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</si>
  <si>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</si>
  <si>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</si>
  <si>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</si>
  <si>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</si>
  <si>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</si>
  <si>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</si>
  <si>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</si>
  <si>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</si>
  <si>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</si>
  <si>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</si>
  <si>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</si>
  <si>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</si>
  <si>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</si>
  <si>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</si>
  <si>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</si>
  <si>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</si>
  <si>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</si>
  <si>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</si>
  <si>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</si>
  <si>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</si>
  <si>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</si>
  <si>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</si>
  <si>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</si>
  <si>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</si>
  <si>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</si>
  <si>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</si>
  <si>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</si>
  <si>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</si>
  <si>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</si>
  <si>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</si>
  <si>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</si>
  <si>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</si>
  <si>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</si>
  <si>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</si>
  <si>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</si>
  <si>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</si>
  <si>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</si>
  <si>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</si>
  <si>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</si>
  <si>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</si>
  <si>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</si>
  <si>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</si>
  <si>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</si>
  <si>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</si>
  <si>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</si>
  <si>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</si>
  <si>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</si>
  <si>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</si>
  <si>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</si>
  <si>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</si>
  <si>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</si>
  <si>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</si>
  <si>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</si>
  <si>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</si>
  <si>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</si>
  <si>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</si>
  <si>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</si>
  <si>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</si>
  <si>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</si>
  <si>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</si>
  <si>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</si>
  <si>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</si>
  <si>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</si>
  <si>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</si>
  <si>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</si>
  <si>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</si>
  <si>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</si>
  <si>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</si>
  <si>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</si>
  <si>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</si>
  <si>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</si>
  <si>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</si>
  <si>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</si>
  <si>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</si>
  <si>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</si>
  <si>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</si>
  <si>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</si>
  <si>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</si>
  <si>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</si>
  <si>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</si>
  <si>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</si>
  <si>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</si>
  <si>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</si>
  <si>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</si>
  <si>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</si>
  <si>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</si>
  <si>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</si>
  <si>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</si>
  <si>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</si>
  <si>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</si>
  <si>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</si>
  <si>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</si>
  <si>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</si>
  <si>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</si>
  <si>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</si>
  <si>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</si>
  <si>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</si>
  <si>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</si>
  <si>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</si>
  <si>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</si>
  <si>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</si>
  <si>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</si>
  <si>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</si>
  <si>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</si>
  <si>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</si>
  <si>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</si>
  <si>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</si>
  <si>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</si>
  <si>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</si>
  <si>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</si>
  <si>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</si>
  <si>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</si>
  <si>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</si>
  <si>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</si>
  <si>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</si>
  <si>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</si>
  <si>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</si>
  <si>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</si>
  <si>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</si>
  <si>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</si>
  <si>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</si>
  <si>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</si>
  <si>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</si>
  <si>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</si>
  <si>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</si>
  <si>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</si>
  <si>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</si>
  <si>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</si>
  <si>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</si>
  <si>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</si>
  <si>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</si>
  <si>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</si>
  <si>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</si>
  <si>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</si>
  <si>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</si>
  <si>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</si>
  <si>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</si>
  <si>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</si>
  <si>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</si>
  <si>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</si>
  <si>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</si>
  <si>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</si>
  <si>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</si>
  <si>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</si>
  <si>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</si>
  <si>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</si>
  <si>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</si>
  <si>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</si>
  <si>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</si>
  <si>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</si>
  <si>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</si>
  <si>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</si>
  <si>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</si>
  <si>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</si>
  <si>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</si>
  <si>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</si>
  <si>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</si>
  <si>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</si>
  <si>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</si>
  <si>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</si>
  <si>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</si>
  <si>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</si>
  <si>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</si>
  <si>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</si>
  <si>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</si>
  <si>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</si>
  <si>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</si>
  <si>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</si>
  <si>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</si>
  <si>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</si>
  <si>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</si>
  <si>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</si>
  <si>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</si>
  <si>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</si>
  <si>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</si>
  <si>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</si>
  <si>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</si>
  <si>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</si>
  <si>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</si>
  <si>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</si>
  <si>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</si>
  <si>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</si>
  <si>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</si>
  <si>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</si>
  <si>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</si>
  <si>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</si>
  <si>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</si>
  <si>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</si>
  <si>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</si>
  <si>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</si>
  <si>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</si>
  <si>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</si>
  <si>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</si>
  <si>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</si>
  <si>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</si>
  <si>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</si>
  <si>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</si>
  <si>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</si>
  <si>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</si>
  <si>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</si>
  <si>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</si>
  <si>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</si>
  <si>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</si>
  <si>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</si>
  <si>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</si>
  <si>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</si>
  <si>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</si>
  <si>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</si>
  <si>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</si>
  <si>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</si>
  <si>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</si>
  <si>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</si>
  <si>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</si>
  <si>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</si>
  <si>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</si>
  <si>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</si>
  <si>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</si>
  <si>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</si>
  <si>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</si>
  <si>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</si>
  <si>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</si>
  <si>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</si>
  <si>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</si>
  <si>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</si>
  <si>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</si>
  <si>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</si>
  <si>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</si>
  <si>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</si>
  <si>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</si>
  <si>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</si>
  <si>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</si>
  <si>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</si>
  <si>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</si>
  <si>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</si>
  <si>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</si>
  <si>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</si>
  <si>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</si>
  <si>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</si>
  <si>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</si>
  <si>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</si>
  <si>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</si>
  <si>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</si>
  <si>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</si>
  <si>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</si>
  <si>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</si>
  <si>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</si>
  <si>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</si>
  <si>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</si>
  <si>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</si>
  <si>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</si>
  <si>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</si>
  <si>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</si>
  <si>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</si>
  <si>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</si>
  <si>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</si>
  <si>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</si>
  <si>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</si>
  <si>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</si>
  <si>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</si>
  <si>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</si>
  <si>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</si>
  <si>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</si>
  <si>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</si>
  <si>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</si>
  <si>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</si>
  <si>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</si>
  <si>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</si>
  <si>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</si>
  <si>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</si>
  <si>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</si>
  <si>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</si>
  <si>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</si>
  <si>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</si>
  <si>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</si>
  <si>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</si>
  <si>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</si>
  <si>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</si>
  <si>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</si>
  <si>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</si>
  <si>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</si>
  <si>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</si>
  <si>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</si>
  <si>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</si>
  <si>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</si>
  <si>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</si>
  <si>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</si>
  <si>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</si>
  <si>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</si>
  <si>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</si>
  <si>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</si>
  <si>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</si>
  <si>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</si>
  <si>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</si>
  <si>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</si>
  <si>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</si>
  <si>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</si>
  <si>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</si>
  <si>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</si>
  <si>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</si>
  <si>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</si>
  <si>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</si>
  <si>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</si>
  <si>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</si>
  <si>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</si>
  <si>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</si>
  <si>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</si>
  <si>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</si>
  <si>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</si>
  <si>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</si>
  <si>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</si>
  <si>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</si>
  <si>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</si>
  <si>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</si>
  <si>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</si>
  <si>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</si>
  <si>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</si>
  <si>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</si>
  <si>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</si>
  <si>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</si>
  <si>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</si>
  <si>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</si>
  <si>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</si>
  <si>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</si>
  <si>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</si>
  <si>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</si>
  <si>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</si>
  <si>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</si>
  <si>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</si>
  <si>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</si>
  <si>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</si>
  <si>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</si>
  <si>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</si>
  <si>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</si>
  <si>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</si>
  <si>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</si>
  <si>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</si>
  <si>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</si>
  <si>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</si>
  <si>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</si>
  <si>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</si>
  <si>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</si>
  <si>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</si>
  <si>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</si>
  <si>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</si>
  <si>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</si>
  <si>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</si>
  <si>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</si>
  <si>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</si>
  <si>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</si>
  <si>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</si>
  <si>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</si>
  <si>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</si>
  <si>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</si>
  <si>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</si>
  <si>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</si>
  <si>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</si>
  <si>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</si>
  <si>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</si>
  <si>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</si>
  <si>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</si>
  <si>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</si>
  <si>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</si>
  <si>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</si>
  <si>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</si>
  <si>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</si>
  <si>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</si>
  <si>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</si>
  <si>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</si>
  <si>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</si>
  <si>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</si>
  <si>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</si>
  <si>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</si>
  <si>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</si>
  <si>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</si>
  <si>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</si>
  <si>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</si>
  <si>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</si>
  <si>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</si>
  <si>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</si>
  <si>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</si>
  <si>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</si>
  <si>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</si>
  <si>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</si>
  <si>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</si>
  <si>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</si>
  <si>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</si>
  <si>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</si>
  <si>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</si>
  <si>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</si>
  <si>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</si>
  <si>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</si>
  <si>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</si>
  <si>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</si>
  <si>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</si>
  <si>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</si>
  <si>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</si>
  <si>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</si>
  <si>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</si>
  <si>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</si>
  <si>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</si>
  <si>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</si>
  <si>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</si>
  <si>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</si>
  <si>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</si>
  <si>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</si>
  <si>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</si>
  <si>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</si>
  <si>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</si>
  <si>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</si>
  <si>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</si>
  <si>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</si>
  <si>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</si>
  <si>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</si>
  <si>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</si>
  <si>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</si>
  <si>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</si>
  <si>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</si>
  <si>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</si>
  <si>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</si>
  <si>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</si>
  <si>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</si>
  <si>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</si>
  <si>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</si>
  <si>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</si>
  <si>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</si>
  <si>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</si>
  <si>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</si>
  <si>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</si>
  <si>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</si>
  <si>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</si>
  <si>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</si>
  <si>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</si>
  <si>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</si>
  <si>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</si>
  <si>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</si>
  <si>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</si>
  <si>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</si>
  <si>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</si>
  <si>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</si>
  <si>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</si>
  <si>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</si>
  <si>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</si>
  <si>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</si>
  <si>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</si>
  <si>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</si>
  <si>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</si>
  <si>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</si>
  <si>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</si>
  <si>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</si>
  <si>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</si>
  <si>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</si>
  <si>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</si>
  <si>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</si>
  <si>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</si>
  <si>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</si>
  <si>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</si>
  <si>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</si>
  <si>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</si>
  <si>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</si>
  <si>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</si>
  <si>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</si>
  <si>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</si>
  <si>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</si>
  <si>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</si>
  <si>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</si>
  <si>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</si>
  <si>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</si>
  <si>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</si>
  <si>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</si>
  <si>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</si>
  <si>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</si>
  <si>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</si>
  <si>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</si>
  <si>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</si>
  <si>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</si>
  <si>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</si>
  <si>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</si>
  <si>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</si>
  <si>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</si>
  <si>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</si>
  <si>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</si>
  <si>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</si>
  <si>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</si>
  <si>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</si>
  <si>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</si>
  <si>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</si>
  <si>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</si>
  <si>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</si>
  <si>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</si>
  <si>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</si>
  <si>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</si>
  <si>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</si>
  <si>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</si>
  <si>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</si>
  <si>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</si>
  <si>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</si>
  <si>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</si>
  <si>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</si>
  <si>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</si>
  <si>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</si>
  <si>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</si>
  <si>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</si>
  <si>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</si>
  <si>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</si>
  <si>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</si>
  <si>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</si>
  <si>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</si>
  <si>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</si>
  <si>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</si>
  <si>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</si>
  <si>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</si>
  <si>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</si>
  <si>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</si>
  <si>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</si>
  <si>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</si>
  <si>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</si>
  <si>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</si>
  <si>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</si>
  <si>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</si>
  <si>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</si>
  <si>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</si>
  <si>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</si>
  <si>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</si>
  <si>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</si>
  <si>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</si>
  <si>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</si>
  <si>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</si>
  <si>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</si>
  <si>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</si>
  <si>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</si>
  <si>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</si>
  <si>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</si>
  <si>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</si>
  <si>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</si>
  <si>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</si>
  <si>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</si>
  <si>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</si>
  <si>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</si>
  <si>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</si>
  <si>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</si>
  <si>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</si>
  <si>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</si>
  <si>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</si>
  <si>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</si>
  <si>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</si>
  <si>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</si>
  <si>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</si>
  <si>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</si>
  <si>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</si>
  <si>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</si>
  <si>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</si>
  <si>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</si>
  <si>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</si>
  <si>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</si>
  <si>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</si>
  <si>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</si>
  <si>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</si>
  <si>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</si>
  <si>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</si>
  <si>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</si>
  <si>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</si>
  <si>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</si>
  <si>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</si>
  <si>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</si>
  <si>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</si>
  <si>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</si>
  <si>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</si>
  <si>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</si>
  <si>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</si>
  <si>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</si>
  <si>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</si>
  <si>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</si>
  <si>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</si>
  <si>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</si>
  <si>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</si>
  <si>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</si>
  <si>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</si>
  <si>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</si>
  <si>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</si>
  <si>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</si>
  <si>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</si>
  <si>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</si>
  <si>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</si>
  <si>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</si>
  <si>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</si>
  <si>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</si>
  <si>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</si>
  <si>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</si>
  <si>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</si>
  <si>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</si>
  <si>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</si>
  <si>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</si>
  <si>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</si>
  <si>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</si>
  <si>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</si>
  <si>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</si>
  <si>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</si>
  <si>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</si>
  <si>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</si>
  <si>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</si>
  <si>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</si>
  <si>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</si>
  <si>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</si>
  <si>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</si>
  <si>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</si>
  <si>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</si>
  <si>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</si>
  <si>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</si>
  <si>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</si>
  <si>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</si>
  <si>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</si>
  <si>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</si>
  <si>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</si>
  <si>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</si>
  <si>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</si>
  <si>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</si>
  <si>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</si>
  <si>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</si>
  <si>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</si>
  <si>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</si>
  <si>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</si>
  <si>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</si>
  <si>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</si>
  <si>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</si>
  <si>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</si>
  <si>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</si>
  <si>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</si>
  <si>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</si>
  <si>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</si>
  <si>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</si>
  <si>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</si>
  <si>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</si>
  <si>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</si>
  <si>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</si>
  <si>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</si>
  <si>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</si>
  <si>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</si>
  <si>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</si>
  <si>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</si>
  <si>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</si>
  <si>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</si>
  <si>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</si>
  <si>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</si>
  <si>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</si>
  <si>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</si>
  <si>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</si>
  <si>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</si>
  <si>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</si>
  <si>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</si>
  <si>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</si>
  <si>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</si>
  <si>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</si>
  <si>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</si>
  <si>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</si>
  <si>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</si>
  <si>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</si>
  <si>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</si>
  <si>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</si>
  <si>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</si>
  <si>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</si>
  <si>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</si>
  <si>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</si>
  <si>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</si>
  <si>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</si>
  <si>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</si>
  <si>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</si>
  <si>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</si>
  <si>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</si>
  <si>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</si>
  <si>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</si>
  <si>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</si>
  <si>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</si>
  <si>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</si>
  <si>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</si>
  <si>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</si>
  <si>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</si>
  <si>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</si>
  <si>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</si>
  <si>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</si>
  <si>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</si>
  <si>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</si>
  <si>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</si>
  <si>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</si>
  <si>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</si>
  <si>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</si>
  <si>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</si>
  <si>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</si>
  <si>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</si>
  <si>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</si>
  <si>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</si>
  <si>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</si>
  <si>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</si>
  <si>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</si>
  <si>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</si>
  <si>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</si>
  <si>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</si>
  <si>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</si>
  <si>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</si>
  <si>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</si>
  <si>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</si>
  <si>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</si>
  <si>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</si>
  <si>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</si>
  <si>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</si>
  <si>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</si>
  <si>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</si>
  <si>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</si>
  <si>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</si>
  <si>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</si>
  <si>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</si>
  <si>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</si>
  <si>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</si>
  <si>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</si>
  <si>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</si>
  <si>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</si>
  <si>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</si>
  <si>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</si>
  <si>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</si>
  <si>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</si>
  <si>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</si>
  <si>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</si>
  <si>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</si>
  <si>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</si>
  <si>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</si>
  <si>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</si>
  <si>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</si>
  <si>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</si>
  <si>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</si>
  <si>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</si>
  <si>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</si>
  <si>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</si>
  <si>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</si>
  <si>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</si>
  <si>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</si>
  <si>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</si>
  <si>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</si>
  <si>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</si>
  <si>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</si>
  <si>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</si>
  <si>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</si>
  <si>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</si>
  <si>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</si>
  <si>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</si>
  <si>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</si>
  <si>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</si>
  <si>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</si>
  <si>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</si>
  <si>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</si>
  <si>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</si>
  <si>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</si>
  <si>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</si>
  <si>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</si>
  <si>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</si>
  <si>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</si>
  <si>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</si>
  <si>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</si>
  <si>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</si>
  <si>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</si>
  <si>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</si>
  <si>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</si>
  <si>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</si>
  <si>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</si>
  <si>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</si>
  <si>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</si>
  <si>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</si>
  <si>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</si>
  <si>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</si>
  <si>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</si>
  <si>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</si>
  <si>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</si>
  <si>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</si>
  <si>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</si>
  <si>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</si>
  <si>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</si>
  <si>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</si>
  <si>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</si>
  <si>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</si>
  <si>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</si>
  <si>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</si>
  <si>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</si>
  <si>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</si>
  <si>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</si>
  <si>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</si>
  <si>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</si>
  <si>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</si>
  <si>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</si>
  <si>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</si>
  <si>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</si>
  <si>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</si>
  <si>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</si>
  <si>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</si>
  <si>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</si>
  <si>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</si>
  <si>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</si>
  <si>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</si>
  <si>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</si>
  <si>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</si>
  <si>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</si>
  <si>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</si>
  <si>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</si>
  <si>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</si>
  <si>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</si>
  <si>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</si>
  <si>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</si>
  <si>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</si>
  <si>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</si>
  <si>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</si>
  <si>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</si>
  <si>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</si>
  <si>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</si>
  <si>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</si>
  <si>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</si>
  <si>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</si>
  <si>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</si>
  <si>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</si>
  <si>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</si>
  <si>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</si>
  <si>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</si>
  <si>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</si>
  <si>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</si>
  <si>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</si>
  <si>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</si>
  <si>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</si>
  <si>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</si>
  <si>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</si>
  <si>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</si>
  <si>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</si>
  <si>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</si>
  <si>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</si>
  <si>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</si>
  <si>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</si>
  <si>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</si>
  <si>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</si>
  <si>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</si>
  <si>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</si>
  <si>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</si>
  <si>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</si>
  <si>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</si>
  <si>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</si>
  <si>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</si>
  <si>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</si>
  <si>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</si>
  <si>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</si>
  <si>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</si>
  <si>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</si>
  <si>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</si>
  <si>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</si>
  <si>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</si>
  <si>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</si>
  <si>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</si>
  <si>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</si>
  <si>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</si>
  <si>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</si>
  <si>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</si>
  <si>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</si>
  <si>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</si>
  <si>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</si>
  <si>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</si>
  <si>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</si>
  <si>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</si>
  <si>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</si>
  <si>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</si>
  <si>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</si>
  <si>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</si>
  <si>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</si>
  <si>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</si>
  <si>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</si>
  <si>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</si>
  <si>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</si>
  <si>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</si>
  <si>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</si>
  <si>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</si>
  <si>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</si>
  <si>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</si>
  <si>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</si>
  <si>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</si>
  <si>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</si>
  <si>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</si>
  <si>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</si>
  <si>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</si>
  <si>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</si>
  <si>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</si>
  <si>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</si>
  <si>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</si>
  <si>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</si>
  <si>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</si>
  <si>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</si>
  <si>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</si>
  <si>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</si>
  <si>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</si>
  <si>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</si>
  <si>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</si>
  <si>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</si>
  <si>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</si>
  <si>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</si>
  <si>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</si>
  <si>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</si>
  <si>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</si>
  <si>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</si>
  <si>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</si>
  <si>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</si>
  <si>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</si>
  <si>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</si>
  <si>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</si>
  <si>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</si>
  <si>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</si>
  <si>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</si>
  <si>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</si>
  <si>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</si>
  <si>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</si>
  <si>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</si>
  <si>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</si>
  <si>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</si>
  <si>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</si>
  <si>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</si>
  <si>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</si>
  <si>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</si>
  <si>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</si>
  <si>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</si>
  <si>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</si>
  <si>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</si>
  <si>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</si>
  <si>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</si>
  <si>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</si>
  <si>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</si>
  <si>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</si>
  <si>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</si>
  <si>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</si>
  <si>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</si>
  <si>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</si>
  <si>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</si>
  <si>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</si>
  <si>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</si>
  <si>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</si>
  <si>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</si>
  <si>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</si>
  <si>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</si>
  <si>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</si>
  <si>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</si>
  <si>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</si>
  <si>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</si>
  <si>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</si>
  <si>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</si>
  <si>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</si>
  <si>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</si>
  <si>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</si>
  <si>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</si>
  <si>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</si>
  <si>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</si>
  <si>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</si>
  <si>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</si>
  <si>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</si>
  <si>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</si>
  <si>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</si>
  <si>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</si>
  <si>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</si>
  <si>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</si>
  <si>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</si>
  <si>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</si>
  <si>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</si>
  <si>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</si>
  <si>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</si>
  <si>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</si>
  <si>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</si>
  <si>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</si>
  <si>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</si>
  <si>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</si>
  <si>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</si>
  <si>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</si>
  <si>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</si>
  <si>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</si>
  <si>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</si>
  <si>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</si>
  <si>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</si>
  <si>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</si>
  <si>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</si>
  <si>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</si>
  <si>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</si>
  <si>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</si>
  <si>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</si>
  <si>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</si>
  <si>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</si>
  <si>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</si>
  <si>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</si>
  <si>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</si>
  <si>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</si>
  <si>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</si>
  <si>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</si>
  <si>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</si>
  <si>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</si>
  <si>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</si>
  <si>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</si>
  <si>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</si>
  <si>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</si>
  <si>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</si>
  <si>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</si>
  <si>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</si>
  <si>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</si>
  <si>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</si>
  <si>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</si>
  <si>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</si>
  <si>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</si>
  <si>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</si>
  <si>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</si>
  <si>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</si>
  <si>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</si>
  <si>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</si>
  <si>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</si>
  <si>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</si>
  <si>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</si>
  <si>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</si>
  <si>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</si>
  <si>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</si>
  <si>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</si>
  <si>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</si>
  <si>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</si>
  <si>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</si>
  <si>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</si>
  <si>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</si>
  <si>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</si>
  <si>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</si>
  <si>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</si>
  <si>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</si>
  <si>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</si>
  <si>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</si>
  <si>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</si>
  <si>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</si>
  <si>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</si>
  <si>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</si>
  <si>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</si>
  <si>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</si>
  <si>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</si>
  <si>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</si>
  <si>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</si>
  <si>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</si>
  <si>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</si>
  <si>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</si>
  <si>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</si>
  <si>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</si>
  <si>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</si>
  <si>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</si>
  <si>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</si>
  <si>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</si>
  <si>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</si>
  <si>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</si>
  <si>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</si>
  <si>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</si>
  <si>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</si>
  <si>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</si>
  <si>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</si>
  <si>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</si>
  <si>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</si>
  <si>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</si>
  <si>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</si>
  <si>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</si>
  <si>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</si>
  <si>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</si>
  <si>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</si>
  <si>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</si>
  <si>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</si>
  <si>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</si>
  <si>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</si>
  <si>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</si>
  <si>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</si>
  <si>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</si>
  <si>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</si>
  <si>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</si>
  <si>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</si>
  <si>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</si>
  <si>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</si>
  <si>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</si>
  <si>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</si>
  <si>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</si>
  <si>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</si>
  <si>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</si>
  <si>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</si>
  <si>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</si>
  <si>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</si>
  <si>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</si>
  <si>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</si>
  <si>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</si>
  <si>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</si>
  <si>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</si>
  <si>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</si>
  <si>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</si>
  <si>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</si>
  <si>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</si>
  <si>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</si>
  <si>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</si>
  <si>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</si>
  <si>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</si>
  <si>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</si>
  <si>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</si>
  <si>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</si>
  <si>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</si>
  <si>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</si>
  <si>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</si>
  <si>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</si>
  <si>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</si>
  <si>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</si>
  <si>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</si>
  <si>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</si>
  <si>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</si>
  <si>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</si>
  <si>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</si>
  <si>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</si>
  <si>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</si>
  <si>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</si>
  <si>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</si>
  <si>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</si>
  <si>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</si>
  <si>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</si>
  <si>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</si>
  <si>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</si>
  <si>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</si>
  <si>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</si>
  <si>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</si>
  <si>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</si>
  <si>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</si>
  <si>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</si>
  <si>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</si>
  <si>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</si>
  <si>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</si>
  <si>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</si>
  <si>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</si>
  <si>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</si>
  <si>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</si>
  <si>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</si>
  <si>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</si>
  <si>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</si>
  <si>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</si>
  <si>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</si>
  <si>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</si>
  <si>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</si>
  <si>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</si>
  <si>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</si>
  <si>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</si>
  <si>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</si>
  <si>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</si>
  <si>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</si>
  <si>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</si>
  <si>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</si>
  <si>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</si>
  <si>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</si>
  <si>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</si>
  <si>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</si>
  <si>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</si>
  <si>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</si>
  <si>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</si>
  <si>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</si>
  <si>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</si>
  <si>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</si>
  <si>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</si>
  <si>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</si>
  <si>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</si>
  <si>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</si>
  <si>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</si>
  <si>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</si>
  <si>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</si>
  <si>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</si>
  <si>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</si>
  <si>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</si>
  <si>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</si>
  <si>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</si>
  <si>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</si>
  <si>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</si>
  <si>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</si>
  <si>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</si>
  <si>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</si>
  <si>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</si>
  <si>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</si>
  <si>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</si>
  <si>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</si>
  <si>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</si>
  <si>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</si>
  <si>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</si>
  <si>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</si>
  <si>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</si>
  <si>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</si>
  <si>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</si>
  <si>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</si>
  <si>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</si>
  <si>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</si>
  <si>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</si>
  <si>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</si>
  <si>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</si>
  <si>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</si>
  <si>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</si>
  <si>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</si>
  <si>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</si>
  <si>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</si>
  <si>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</si>
  <si>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</si>
  <si>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</si>
  <si>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</si>
  <si>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</si>
  <si>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</si>
  <si>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</si>
  <si>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</si>
  <si>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</si>
  <si>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</si>
  <si>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</si>
  <si>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</si>
  <si>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</si>
  <si>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</si>
  <si>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</si>
  <si>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</si>
  <si>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</si>
  <si>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</si>
  <si>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</si>
  <si>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</si>
  <si>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</si>
  <si>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</si>
  <si>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</si>
  <si>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</si>
  <si>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</si>
  <si>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</si>
  <si>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</si>
  <si>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</si>
  <si>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</si>
  <si>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</si>
  <si>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</si>
  <si>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</si>
  <si>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</si>
  <si>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</si>
  <si>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</si>
  <si>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</si>
  <si>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</si>
  <si>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</si>
  <si>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</si>
  <si>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</si>
  <si>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</si>
  <si>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</si>
  <si>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</si>
  <si>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</si>
  <si>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</si>
  <si>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</si>
  <si>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</si>
  <si>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</si>
  <si>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</si>
  <si>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</si>
  <si>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</si>
  <si>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</si>
  <si>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</si>
  <si>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</si>
  <si>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</si>
  <si>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</si>
  <si>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</si>
  <si>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</si>
  <si>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</si>
  <si>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</si>
  <si>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</si>
  <si>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</si>
  <si>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</si>
  <si>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</si>
  <si>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</si>
  <si>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</si>
  <si>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</si>
  <si>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</si>
  <si>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</si>
  <si>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</si>
  <si>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</si>
  <si>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</si>
  <si>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</si>
  <si>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</si>
  <si>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</si>
  <si>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</si>
  <si>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</si>
  <si>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</si>
  <si>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</si>
  <si>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</si>
  <si>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</si>
  <si>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</si>
  <si>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</si>
  <si>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</si>
  <si>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</si>
  <si>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</si>
  <si>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</si>
  <si>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</si>
  <si>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</si>
  <si>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</si>
  <si>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</si>
  <si>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</si>
  <si>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</si>
  <si>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</si>
  <si>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</si>
  <si>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</si>
  <si>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</si>
  <si>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</si>
  <si>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</si>
  <si>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</si>
  <si>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</si>
  <si>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</si>
  <si>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</si>
  <si>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</si>
  <si>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</si>
  <si>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</si>
  <si>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</si>
  <si>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</si>
  <si>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</si>
  <si>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</si>
  <si>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</si>
  <si>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</si>
  <si>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</si>
  <si>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</si>
  <si>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</si>
  <si>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</si>
  <si>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</si>
  <si>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</si>
  <si>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</si>
  <si>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</si>
  <si>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</si>
  <si>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</si>
  <si>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</si>
  <si>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</si>
  <si>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</si>
  <si>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</si>
  <si>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</si>
  <si>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</si>
  <si>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</si>
  <si>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</si>
  <si>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</si>
  <si>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</si>
  <si>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</si>
  <si>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</si>
  <si>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</si>
  <si>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</si>
  <si>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</si>
  <si>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</si>
  <si>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</si>
  <si>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</si>
  <si>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</si>
  <si>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</si>
  <si>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</si>
  <si>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</si>
  <si>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</si>
  <si>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</si>
  <si>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</si>
  <si>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</si>
  <si>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</si>
  <si>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</si>
  <si>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</si>
  <si>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</si>
  <si>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</si>
  <si>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</si>
  <si>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</si>
  <si>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</si>
  <si>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</si>
  <si>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</si>
  <si>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</si>
  <si>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</si>
  <si>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</si>
  <si>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</si>
  <si>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</si>
  <si>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</si>
  <si>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</si>
  <si>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</si>
  <si>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</si>
  <si>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</si>
  <si>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</si>
  <si>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</si>
  <si>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</si>
  <si>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</si>
  <si>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</si>
  <si>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</si>
  <si>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</si>
  <si>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</si>
  <si>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</si>
  <si>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</si>
  <si>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</si>
  <si>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</si>
  <si>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</si>
  <si>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</si>
  <si>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</si>
  <si>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</si>
  <si>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</si>
  <si>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</si>
  <si>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</si>
  <si>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</si>
  <si>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</si>
  <si>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</si>
  <si>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</si>
  <si>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</si>
  <si>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</si>
  <si>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</si>
  <si>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</si>
  <si>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</si>
  <si>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</si>
  <si>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</si>
  <si>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</si>
  <si>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</si>
  <si>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</si>
  <si>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</si>
  <si>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</si>
  <si>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</si>
  <si>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</si>
  <si>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</si>
  <si>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</si>
  <si>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</si>
  <si>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</si>
  <si>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</si>
  <si>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</si>
  <si>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</si>
  <si>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</si>
  <si>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</si>
  <si>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</si>
  <si>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</si>
  <si>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</si>
  <si>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</si>
  <si>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</si>
  <si>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</si>
  <si>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</si>
  <si>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</si>
  <si>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</si>
  <si>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</si>
  <si>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</si>
  <si>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</si>
  <si>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</si>
  <si>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</si>
  <si>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</si>
  <si>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</si>
  <si>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</si>
  <si>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</si>
  <si>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</si>
  <si>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</si>
  <si>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</si>
  <si>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</si>
  <si>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</si>
  <si>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</si>
  <si>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</si>
  <si>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</si>
  <si>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</si>
  <si>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</si>
  <si>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</si>
  <si>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</si>
  <si>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</si>
  <si>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</si>
  <si>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</si>
  <si>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</si>
  <si>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</si>
  <si>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</si>
  <si>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</si>
  <si>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</si>
  <si>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</si>
  <si>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</si>
  <si>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</si>
  <si>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</si>
  <si>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</si>
  <si>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</si>
  <si>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</si>
  <si>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</si>
  <si>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</si>
  <si>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</si>
  <si>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</si>
  <si>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</si>
  <si>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</si>
  <si>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</si>
  <si>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</si>
  <si>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</si>
  <si>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</si>
  <si>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</si>
  <si>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</si>
  <si>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</si>
  <si>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</si>
  <si>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</si>
  <si>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</si>
  <si>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</si>
  <si>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</si>
  <si>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</si>
  <si>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</si>
  <si>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</si>
  <si>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</si>
  <si>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</si>
  <si>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</si>
  <si>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</si>
  <si>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</si>
  <si>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</si>
  <si>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</si>
  <si>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</si>
  <si>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</si>
  <si>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</si>
  <si>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</si>
  <si>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</si>
  <si>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</si>
  <si>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</si>
  <si>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</si>
  <si>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</si>
  <si>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</si>
  <si>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</si>
  <si>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</si>
  <si>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</si>
  <si>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</si>
  <si>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</si>
  <si>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</si>
  <si>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</si>
  <si>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</si>
  <si>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</si>
  <si>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</si>
  <si>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</si>
  <si>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</si>
  <si>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</si>
  <si>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</si>
  <si>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</si>
  <si>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</si>
  <si>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</si>
  <si>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</si>
  <si>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</si>
  <si>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</si>
  <si>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</si>
  <si>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</si>
  <si>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</si>
  <si>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</si>
  <si>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</si>
  <si>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</si>
  <si>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</si>
  <si>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</si>
  <si>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</si>
  <si>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</si>
  <si>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</si>
  <si>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</si>
  <si>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</si>
  <si>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</si>
  <si>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</si>
  <si>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</si>
  <si>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</si>
  <si>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</si>
  <si>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</si>
  <si>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</si>
  <si>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</si>
  <si>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</si>
  <si>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</si>
  <si>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</si>
  <si>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</si>
  <si>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</si>
  <si>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</si>
  <si>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</si>
  <si>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</si>
  <si>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</si>
  <si>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</si>
  <si>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</si>
  <si>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</si>
  <si>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</si>
  <si>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</si>
  <si>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</si>
  <si>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</si>
  <si>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</si>
  <si>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</si>
  <si>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</si>
  <si>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</si>
  <si>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</si>
  <si>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</si>
  <si>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</si>
  <si>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</si>
  <si>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</si>
  <si>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</si>
  <si>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</si>
  <si>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</si>
  <si>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</si>
  <si>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</si>
  <si>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</si>
  <si>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</si>
  <si>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</si>
  <si>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</si>
  <si>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</si>
  <si>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</si>
  <si>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</si>
  <si>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</si>
  <si>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</si>
  <si>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</si>
  <si>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</si>
  <si>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</si>
  <si>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</si>
  <si>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</si>
  <si>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</si>
  <si>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</si>
  <si>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</si>
  <si>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</si>
  <si>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</si>
  <si>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</si>
  <si>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</si>
  <si>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</si>
  <si>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</si>
  <si>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</si>
  <si>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</si>
  <si>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</si>
  <si>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</si>
  <si>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</si>
  <si>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</si>
  <si>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</si>
  <si>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</si>
  <si>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</si>
  <si>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</si>
  <si>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</si>
  <si>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</si>
  <si>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</si>
  <si>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</si>
  <si>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</si>
  <si>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</si>
  <si>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</si>
  <si>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</si>
  <si>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</si>
  <si>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</si>
  <si>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</si>
  <si>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</si>
  <si>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</si>
  <si>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</si>
  <si>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</si>
  <si>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</si>
  <si>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</si>
  <si>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</si>
  <si>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</si>
  <si>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</si>
  <si>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</si>
  <si>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</si>
  <si>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</si>
  <si>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</si>
  <si>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</si>
  <si>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</si>
  <si>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</si>
  <si>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</si>
  <si>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</si>
  <si>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</si>
  <si>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</si>
  <si>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</si>
  <si>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</si>
  <si>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</si>
  <si>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</si>
  <si>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</si>
  <si>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</si>
  <si>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</si>
  <si>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</si>
  <si>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</si>
  <si>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</si>
  <si>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</si>
  <si>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</si>
  <si>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</si>
  <si>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</si>
  <si>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</si>
  <si>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</si>
  <si>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</si>
  <si>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</si>
  <si>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</si>
  <si>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</si>
  <si>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</si>
  <si>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</si>
  <si>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</si>
  <si>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</si>
  <si>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</si>
  <si>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</si>
  <si>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</si>
  <si>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</si>
  <si>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</si>
  <si>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</si>
  <si>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</si>
  <si>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</si>
  <si>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</si>
  <si>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</si>
  <si>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</si>
  <si>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</si>
  <si>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</si>
  <si>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</si>
  <si>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</si>
  <si>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</si>
  <si>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</si>
  <si>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</si>
  <si>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</si>
  <si>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</si>
  <si>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</si>
  <si>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</si>
  <si>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</si>
  <si>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</si>
  <si>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</si>
  <si>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</si>
  <si>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</si>
  <si>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</si>
  <si>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</si>
  <si>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</si>
  <si>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</si>
  <si>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</si>
  <si>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</si>
  <si>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</si>
  <si>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</si>
  <si>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</si>
  <si>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</si>
  <si>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</si>
  <si>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</si>
  <si>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</si>
  <si>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</si>
  <si>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</si>
  <si>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</si>
  <si>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</si>
  <si>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</si>
  <si>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</si>
  <si>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</si>
  <si>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</si>
  <si>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</si>
  <si>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</si>
  <si>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</si>
  <si>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</si>
  <si>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</si>
  <si>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</si>
  <si>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</si>
  <si>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</si>
  <si>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</si>
  <si>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</si>
  <si>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</si>
  <si>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</si>
  <si>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</si>
  <si>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</si>
  <si>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</si>
  <si>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</si>
  <si>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</si>
  <si>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</si>
  <si>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</si>
  <si>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</si>
  <si>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</si>
  <si>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</si>
  <si>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</si>
  <si>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</si>
  <si>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</si>
  <si>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</si>
  <si>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</si>
  <si>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</si>
  <si>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</si>
  <si>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</si>
  <si>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</si>
  <si>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</si>
  <si>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</si>
  <si>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</si>
  <si>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</si>
  <si>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</si>
  <si>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</si>
  <si>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</si>
  <si>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</si>
  <si>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</si>
  <si>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</si>
  <si>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</si>
  <si>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</si>
  <si>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</si>
  <si>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</si>
  <si>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</si>
  <si>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</si>
  <si>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</si>
  <si>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</si>
  <si>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</si>
  <si>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</si>
  <si>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</si>
  <si>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</si>
  <si>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</si>
  <si>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</si>
  <si>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</si>
  <si>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</si>
  <si>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</si>
  <si>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</si>
  <si>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</si>
  <si>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</si>
  <si>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</si>
  <si>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</si>
  <si>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</si>
  <si>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</si>
  <si>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</si>
  <si>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</si>
  <si>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</si>
  <si>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</si>
  <si>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</si>
  <si>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</si>
  <si>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</si>
  <si>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</si>
  <si>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</si>
  <si>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</si>
  <si>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</si>
  <si>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</si>
  <si>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</si>
  <si>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</si>
  <si>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</si>
  <si>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</si>
  <si>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</si>
  <si>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</si>
  <si>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</si>
  <si>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</si>
  <si>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</si>
  <si>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</si>
  <si>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</si>
  <si>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</si>
  <si>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</si>
  <si>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</si>
  <si>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</si>
  <si>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</si>
  <si>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</si>
  <si>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</si>
  <si>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</si>
  <si>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</si>
  <si>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</si>
  <si>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</si>
  <si>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</si>
  <si>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</si>
  <si>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</si>
  <si>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</si>
  <si>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</si>
  <si>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</si>
  <si>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</si>
  <si>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</si>
  <si>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</si>
  <si>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</si>
  <si>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</si>
  <si>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</si>
  <si>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</si>
  <si>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</si>
  <si>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</si>
  <si>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</si>
  <si>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</si>
  <si>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</si>
  <si>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</si>
  <si>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</si>
  <si>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</si>
  <si>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</si>
  <si>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</si>
  <si>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</si>
  <si>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</si>
  <si>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</si>
  <si>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</si>
  <si>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</si>
  <si>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</si>
  <si>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</si>
  <si>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</si>
  <si>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</si>
  <si>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</si>
  <si>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</si>
  <si>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</si>
  <si>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</si>
  <si>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</si>
  <si>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</si>
  <si>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</si>
  <si>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</si>
  <si>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</si>
  <si>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</si>
  <si>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</si>
  <si>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</si>
  <si>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</si>
  <si>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</si>
  <si>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</si>
  <si>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</si>
  <si>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</si>
  <si>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</si>
  <si>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</si>
  <si>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</si>
  <si>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</si>
  <si>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</si>
  <si>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</si>
  <si>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</si>
  <si>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</si>
  <si>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</si>
  <si>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</si>
  <si>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</si>
  <si>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</si>
  <si>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</si>
  <si>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</si>
  <si>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</si>
  <si>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</si>
  <si>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</si>
  <si>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</si>
  <si>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</si>
  <si>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</si>
  <si>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</si>
  <si>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</si>
  <si>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</si>
  <si>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</si>
  <si>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</si>
  <si>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</si>
  <si>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</si>
  <si>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</si>
  <si>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</si>
  <si>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</si>
  <si>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</si>
  <si>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</si>
  <si>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</si>
  <si>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</si>
  <si>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</si>
  <si>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</si>
  <si>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</si>
  <si>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</si>
  <si>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</si>
  <si>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</si>
  <si>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</si>
  <si>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</si>
  <si>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</si>
  <si>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</si>
  <si>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</si>
  <si>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</si>
  <si>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</si>
  <si>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</si>
  <si>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</si>
  <si>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</si>
  <si>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</si>
  <si>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</si>
  <si>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</si>
  <si>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</si>
  <si>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</si>
  <si>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</si>
  <si>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</si>
  <si>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</si>
  <si>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</si>
  <si>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</si>
  <si>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</si>
  <si>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</si>
  <si>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</si>
  <si>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</si>
  <si>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</si>
  <si>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</si>
  <si>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</si>
  <si>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</si>
  <si>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</si>
  <si>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</si>
  <si>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</si>
  <si>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</si>
  <si>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</si>
  <si>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</si>
  <si>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</si>
  <si>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</si>
  <si>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</si>
  <si>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</si>
  <si>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</si>
  <si>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</si>
  <si>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</si>
  <si>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</si>
  <si>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</si>
  <si>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</si>
  <si>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</si>
  <si>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</si>
  <si>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</si>
  <si>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</si>
  <si>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</si>
  <si>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</si>
  <si>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</si>
  <si>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</si>
  <si>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</si>
  <si>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</si>
  <si>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</si>
  <si>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</si>
  <si>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</si>
  <si>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</si>
  <si>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</si>
  <si>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</si>
  <si>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</si>
  <si>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</si>
  <si>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</si>
  <si>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</si>
  <si>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</si>
  <si>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</si>
  <si>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</si>
  <si>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</si>
  <si>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</si>
  <si>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</si>
  <si>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</si>
  <si>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</si>
  <si>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</si>
  <si>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</si>
  <si>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</si>
  <si>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</si>
  <si>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</si>
  <si>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</si>
  <si>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</si>
  <si>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</si>
  <si>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</si>
  <si>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</si>
  <si>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</si>
  <si>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</si>
  <si>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</si>
  <si>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</si>
  <si>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</si>
  <si>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</si>
  <si>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</si>
  <si>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</si>
  <si>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</si>
  <si>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</si>
  <si>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</si>
  <si>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</si>
  <si>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</si>
  <si>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</si>
  <si>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</si>
  <si>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</si>
  <si>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</si>
  <si>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</si>
  <si>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</si>
  <si>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</si>
  <si>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</si>
  <si>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</si>
  <si>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</si>
  <si>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</si>
  <si>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</si>
  <si>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</si>
  <si>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</si>
  <si>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</si>
  <si>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</si>
  <si>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</si>
  <si>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</si>
  <si>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</si>
  <si>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</si>
  <si>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</si>
  <si>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</si>
  <si>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</si>
  <si>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</si>
  <si>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</si>
  <si>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</si>
  <si>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</si>
  <si>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</si>
  <si>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</si>
  <si>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</si>
  <si>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</si>
  <si>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</si>
  <si>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</si>
  <si>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</si>
  <si>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</si>
  <si>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</si>
  <si>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</si>
  <si>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</si>
  <si>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</si>
  <si>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</si>
  <si>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</si>
  <si>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</si>
  <si>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</si>
  <si>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</si>
  <si>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</si>
  <si>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</si>
  <si>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</si>
  <si>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</si>
  <si>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</si>
  <si>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</si>
  <si>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</si>
  <si>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</si>
  <si>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</si>
  <si>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</si>
  <si>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</si>
  <si>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</si>
  <si>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</si>
  <si>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</si>
  <si>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</si>
  <si>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</si>
  <si>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</si>
  <si>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</si>
  <si>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</si>
  <si>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</si>
  <si>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</si>
  <si>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</si>
  <si>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</si>
  <si>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</si>
  <si>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</si>
  <si>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</si>
  <si>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</si>
  <si>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</si>
  <si>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</si>
  <si>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</si>
  <si>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</si>
  <si>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</si>
  <si>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</si>
  <si>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</si>
  <si>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</si>
  <si>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</si>
  <si>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</si>
  <si>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</si>
  <si>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</si>
  <si>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</si>
  <si>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</si>
  <si>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</si>
  <si>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</si>
  <si>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</si>
  <si>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</si>
  <si>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</si>
  <si>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</si>
  <si>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</si>
  <si>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</si>
  <si>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</si>
  <si>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</si>
  <si>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</si>
  <si>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</si>
  <si>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</si>
  <si>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</si>
  <si>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</si>
  <si>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</si>
  <si>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</si>
  <si>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</si>
  <si>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</si>
  <si>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</si>
  <si>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</si>
  <si>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</si>
  <si>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</si>
  <si>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</si>
  <si>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</si>
  <si>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</si>
  <si>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</si>
  <si>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</si>
  <si>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</si>
  <si>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</si>
  <si>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</si>
  <si>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</si>
  <si>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</si>
  <si>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</si>
  <si>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</si>
  <si>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</si>
  <si>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</si>
  <si>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</si>
  <si>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</si>
  <si>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</si>
  <si>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</si>
  <si>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</si>
  <si>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</si>
  <si>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</si>
  <si>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</si>
  <si>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</si>
  <si>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</si>
  <si>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</si>
  <si>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</si>
  <si>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</si>
  <si>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</si>
  <si>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</si>
  <si>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</si>
  <si>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</si>
  <si>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</si>
  <si>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</si>
  <si>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</si>
  <si>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</si>
  <si>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</si>
  <si>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</si>
  <si>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</si>
  <si>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</si>
  <si>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</si>
  <si>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</si>
  <si>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</si>
  <si>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</si>
  <si>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</si>
  <si>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</si>
  <si>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</si>
  <si>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</si>
  <si>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</si>
  <si>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</si>
  <si>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</si>
  <si>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</si>
  <si>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</si>
  <si>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</si>
  <si>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</si>
  <si>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</si>
  <si>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</si>
  <si>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</si>
  <si>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</si>
  <si>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</si>
  <si>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</si>
  <si>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</si>
  <si>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</si>
  <si>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</si>
  <si>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</si>
  <si>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</si>
  <si>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</si>
  <si>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</si>
  <si>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</si>
  <si>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</si>
  <si>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</si>
  <si>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</si>
  <si>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</si>
  <si>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</si>
  <si>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</si>
  <si>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</si>
  <si>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</si>
  <si>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</si>
  <si>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</si>
  <si>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</si>
  <si>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</si>
  <si>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</si>
  <si>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</si>
  <si>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</si>
  <si>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</si>
  <si>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</si>
  <si>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</si>
  <si>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</si>
  <si>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</si>
  <si>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</si>
  <si>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</si>
  <si>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</si>
  <si>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</si>
  <si>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</si>
  <si>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</si>
  <si>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</si>
  <si>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</si>
  <si>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</si>
  <si>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</si>
  <si>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</si>
  <si>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</si>
  <si>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</si>
  <si>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</si>
  <si>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</si>
  <si>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</si>
  <si>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</si>
  <si>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</si>
  <si>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</si>
  <si>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</si>
  <si>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</si>
  <si>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</si>
  <si>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</si>
  <si>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</si>
  <si>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</si>
  <si>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</si>
  <si>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</si>
  <si>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</si>
  <si>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</si>
  <si>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</si>
  <si>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</si>
  <si>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</si>
  <si>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</si>
  <si>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</si>
  <si>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</si>
  <si>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</si>
  <si>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</si>
  <si>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</si>
  <si>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</si>
  <si>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</si>
  <si>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</si>
  <si>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</si>
  <si>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</si>
  <si>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</si>
  <si>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</si>
  <si>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</si>
  <si>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</si>
  <si>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</si>
  <si>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</si>
  <si>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</si>
  <si>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</si>
  <si>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</si>
  <si>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</si>
  <si>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</si>
  <si>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</si>
  <si>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</si>
  <si>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</si>
  <si>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</si>
  <si>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</si>
  <si>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</si>
  <si>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</si>
  <si>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</si>
  <si>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</si>
  <si>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</si>
  <si>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</si>
  <si>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</si>
  <si>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</si>
  <si>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</si>
  <si>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</si>
  <si>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</si>
  <si>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</si>
  <si>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</si>
  <si>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</si>
  <si>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</si>
  <si>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</si>
  <si>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</si>
  <si>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</si>
  <si>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</si>
  <si>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</si>
  <si>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</si>
  <si>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</si>
  <si>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</si>
  <si>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</si>
  <si>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</si>
  <si>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</si>
  <si>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</si>
  <si>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</si>
  <si>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</si>
  <si>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</si>
  <si>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</si>
  <si>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</si>
  <si>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</si>
  <si>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</si>
  <si>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</si>
  <si>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</si>
  <si>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</si>
  <si>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</si>
  <si>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</si>
  <si>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</si>
  <si>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</si>
  <si>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</si>
  <si>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</si>
  <si>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</si>
  <si>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</si>
  <si>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</si>
  <si>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</si>
  <si>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</si>
  <si>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</si>
  <si>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</si>
  <si>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</si>
  <si>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</si>
  <si>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</si>
  <si>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</si>
  <si>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</si>
  <si>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</si>
  <si>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</si>
  <si>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</si>
  <si>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</si>
  <si>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</si>
  <si>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</si>
  <si>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</si>
  <si>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</si>
  <si>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</si>
  <si>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</si>
  <si>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</si>
  <si>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</si>
  <si>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</si>
  <si>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</si>
  <si>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</si>
  <si>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</si>
  <si>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</si>
  <si>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</si>
  <si>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</si>
  <si>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</si>
  <si>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</si>
  <si>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</si>
  <si>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</si>
  <si>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</si>
  <si>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</si>
  <si>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</si>
  <si>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</si>
  <si>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</si>
  <si>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</si>
  <si>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</si>
  <si>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</si>
  <si>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</si>
  <si>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</si>
  <si>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</si>
  <si>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</si>
  <si>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</si>
  <si>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</si>
  <si>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</si>
  <si>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</si>
  <si>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</si>
  <si>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</si>
  <si>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</si>
  <si>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</si>
  <si>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</si>
  <si>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</si>
  <si>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</si>
  <si>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</si>
  <si>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</si>
  <si>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</si>
  <si>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</si>
  <si>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</si>
  <si>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</si>
  <si>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</si>
  <si>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</si>
  <si>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</si>
  <si>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</si>
  <si>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</si>
  <si>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</si>
  <si>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</si>
  <si>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</si>
  <si>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</si>
  <si>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</si>
  <si>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</si>
  <si>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</si>
  <si>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</si>
  <si>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</si>
  <si>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</si>
  <si>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</si>
  <si>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</si>
  <si>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</si>
  <si>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</si>
  <si>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</si>
  <si>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</si>
  <si>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</si>
  <si>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</si>
  <si>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</si>
  <si>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</si>
  <si>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</si>
  <si>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</si>
  <si>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</si>
  <si>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</si>
  <si>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</si>
  <si>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</si>
  <si>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</si>
  <si>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</si>
  <si>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</si>
  <si>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</si>
  <si>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</si>
  <si>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</si>
  <si>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</si>
  <si>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</si>
  <si>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</si>
  <si>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</si>
  <si>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</si>
  <si>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</si>
  <si>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</si>
  <si>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</si>
  <si>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</si>
  <si>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</si>
  <si>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</si>
  <si>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</si>
  <si>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</si>
  <si>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</si>
  <si>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</si>
  <si>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</si>
  <si>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</si>
  <si>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</si>
  <si>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</si>
  <si>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</si>
  <si>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</si>
  <si>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</si>
  <si>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</si>
  <si>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</si>
  <si>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</si>
  <si>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</si>
  <si>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</si>
  <si>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</si>
  <si>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</si>
  <si>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</si>
  <si>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</si>
  <si>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</si>
  <si>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</si>
  <si>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</si>
  <si>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</si>
  <si>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</si>
  <si>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</si>
  <si>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</si>
  <si>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</si>
  <si>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</si>
  <si>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</si>
  <si>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</si>
  <si>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</si>
  <si>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</si>
  <si>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</si>
  <si>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</si>
  <si>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</si>
  <si>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</si>
  <si>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</si>
  <si>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</si>
  <si>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</si>
  <si>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</si>
  <si>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</si>
  <si>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</si>
  <si>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</si>
  <si>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</si>
  <si>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</si>
  <si>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</si>
  <si>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</si>
  <si>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</si>
  <si>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</si>
  <si>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</si>
  <si>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</si>
  <si>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</si>
  <si>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</si>
  <si>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</si>
  <si>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</si>
  <si>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</si>
  <si>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</si>
  <si>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</si>
  <si>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</si>
  <si>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</si>
  <si>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</si>
  <si>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</si>
  <si>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</si>
  <si>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</si>
  <si>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</si>
  <si>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</si>
  <si>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</si>
  <si>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</si>
  <si>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</si>
  <si>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</si>
  <si>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</si>
  <si>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</si>
  <si>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</si>
  <si>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</si>
  <si>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</si>
  <si>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</si>
  <si>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</si>
  <si>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</si>
  <si>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</si>
  <si>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</si>
  <si>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</si>
  <si>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</si>
  <si>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</si>
  <si>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</si>
  <si>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</si>
  <si>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</si>
  <si>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</si>
  <si>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</si>
  <si>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</si>
  <si>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</si>
  <si>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</si>
  <si>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</si>
  <si>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</si>
  <si>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</si>
  <si>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</si>
  <si>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</si>
  <si>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</si>
  <si>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</si>
  <si>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</si>
  <si>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</si>
  <si>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</si>
  <si>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</si>
  <si>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</si>
  <si>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</si>
  <si>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</si>
  <si>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</si>
  <si>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</si>
  <si>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</si>
  <si>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</si>
  <si>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</si>
  <si>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</si>
  <si>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</si>
  <si>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</si>
  <si>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</si>
  <si>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</si>
  <si>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</si>
  <si>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</si>
  <si>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</si>
  <si>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</si>
  <si>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</si>
  <si>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</si>
  <si>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</si>
  <si>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</si>
  <si>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</si>
  <si>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</si>
  <si>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</si>
  <si>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</si>
  <si>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</si>
  <si>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</si>
  <si>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</si>
  <si>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</si>
  <si>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</si>
  <si>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</si>
  <si>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</si>
  <si>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</si>
  <si>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</si>
  <si>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</si>
  <si>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</si>
  <si>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</si>
  <si>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</si>
  <si>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</si>
  <si>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</si>
  <si>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</si>
  <si>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</si>
  <si>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</si>
  <si>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</si>
  <si>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</si>
  <si>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</si>
  <si>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</si>
  <si>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</si>
  <si>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</si>
  <si>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</si>
  <si>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</si>
  <si>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</si>
  <si>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</si>
  <si>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</si>
  <si>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</si>
  <si>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</si>
  <si>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</si>
  <si>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</si>
  <si>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</si>
  <si>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</si>
  <si>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</si>
  <si>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</si>
  <si>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</si>
  <si>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</si>
  <si>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</si>
  <si>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</si>
  <si>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</si>
  <si>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</si>
  <si>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</si>
  <si>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</si>
  <si>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</si>
  <si>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</si>
  <si>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</si>
  <si>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</si>
  <si>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</si>
  <si>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</si>
  <si>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</si>
  <si>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</si>
  <si>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</si>
  <si>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</si>
  <si>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</si>
  <si>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</si>
  <si>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</si>
  <si>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</si>
  <si>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</si>
  <si>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</si>
  <si>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</si>
  <si>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</si>
  <si>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</si>
  <si>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</si>
  <si>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</si>
  <si>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</si>
  <si>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</si>
  <si>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</si>
  <si>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</si>
  <si>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</si>
  <si>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</si>
  <si>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</si>
  <si>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</si>
  <si>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</si>
  <si>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</si>
  <si>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</si>
  <si>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</si>
  <si>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</si>
  <si>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</si>
  <si>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</si>
  <si>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</si>
  <si>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</si>
  <si>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</si>
  <si>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</si>
  <si>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</si>
  <si>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</si>
  <si>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</si>
  <si>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</si>
  <si>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</si>
  <si>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</si>
  <si>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</si>
  <si>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</si>
  <si>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</si>
  <si>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</si>
  <si>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</si>
  <si>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</si>
  <si>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</si>
  <si>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</si>
  <si>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</si>
  <si>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</si>
  <si>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</si>
  <si>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</si>
  <si>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</si>
  <si>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</si>
  <si>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</si>
  <si>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</si>
  <si>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</si>
  <si>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</si>
  <si>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</si>
  <si>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</si>
  <si>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</si>
  <si>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</si>
  <si>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</si>
  <si>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</si>
  <si>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</si>
  <si>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</si>
  <si>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</si>
  <si>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</si>
  <si>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</si>
  <si>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</si>
  <si>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</si>
  <si>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</si>
  <si>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</si>
  <si>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</si>
  <si>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</si>
  <si>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</si>
  <si>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</si>
  <si>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</si>
  <si>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</si>
  <si>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</si>
  <si>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</si>
  <si>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</si>
  <si>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</si>
  <si>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</si>
  <si>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</si>
  <si>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</si>
  <si>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</si>
  <si>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</si>
  <si>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</si>
  <si>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</si>
  <si>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</si>
  <si>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</si>
  <si>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</si>
  <si>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</si>
  <si>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</si>
  <si>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</si>
  <si>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</si>
  <si>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</si>
  <si>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</si>
  <si>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</si>
  <si>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</si>
  <si>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</si>
  <si>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</si>
  <si>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</si>
  <si>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</si>
  <si>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</si>
  <si>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</si>
  <si>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</si>
  <si>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</si>
  <si>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</si>
  <si>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</si>
  <si>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</si>
  <si>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</si>
  <si>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</si>
  <si>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</si>
  <si>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</si>
  <si>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</si>
  <si>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</si>
  <si>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</si>
  <si>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</si>
  <si>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</si>
  <si>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</si>
  <si>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</si>
  <si>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</si>
  <si>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</si>
  <si>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</si>
  <si>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</si>
  <si>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</si>
  <si>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</si>
  <si>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</si>
  <si>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</si>
  <si>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</si>
  <si>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</si>
  <si>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</si>
  <si>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</si>
  <si>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</si>
  <si>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</si>
  <si>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</si>
  <si>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</si>
  <si>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</si>
  <si>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</si>
  <si>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</si>
  <si>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</si>
  <si>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</si>
  <si>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</si>
  <si>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</si>
  <si>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</si>
  <si>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</si>
  <si>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</si>
  <si>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</si>
  <si>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</si>
  <si>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</si>
  <si>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</si>
  <si>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</si>
  <si>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</si>
  <si>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</si>
  <si>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</si>
  <si>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</si>
  <si>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</si>
  <si>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</si>
  <si>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</si>
  <si>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</si>
  <si>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</si>
  <si>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</si>
  <si>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</si>
  <si>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</si>
  <si>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</si>
  <si>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</si>
  <si>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</si>
  <si>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</si>
  <si>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</si>
  <si>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</si>
  <si>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</si>
  <si>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</si>
  <si>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</si>
  <si>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</si>
  <si>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</si>
  <si>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</si>
  <si>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</si>
  <si>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</si>
  <si>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</si>
  <si>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</si>
  <si>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</si>
  <si>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</si>
  <si>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</si>
  <si>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</si>
  <si>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</si>
  <si>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</si>
  <si>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</si>
  <si>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</si>
  <si>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</si>
  <si>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</si>
  <si>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</si>
  <si>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</si>
  <si>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</si>
  <si>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</si>
  <si>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</si>
  <si>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</si>
  <si>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</si>
  <si>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</si>
  <si>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</si>
  <si>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</si>
  <si>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</si>
  <si>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</si>
  <si>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</si>
  <si>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</si>
  <si>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</si>
  <si>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</si>
  <si>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</si>
  <si>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</si>
  <si>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</si>
  <si>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</si>
  <si>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</si>
  <si>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</si>
  <si>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</si>
  <si>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</si>
  <si>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</si>
  <si>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</si>
  <si>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</si>
  <si>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</si>
  <si>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</si>
  <si>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</si>
  <si>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</si>
  <si>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</si>
  <si>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</si>
  <si>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</si>
  <si>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</si>
  <si>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</si>
  <si>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</si>
  <si>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</si>
  <si>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</si>
  <si>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</si>
  <si>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</si>
  <si>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</si>
  <si>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</si>
  <si>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</si>
  <si>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</si>
  <si>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</si>
  <si>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</si>
  <si>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</si>
  <si>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</si>
  <si>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</si>
  <si>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</si>
  <si>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</si>
  <si>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</si>
  <si>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</si>
  <si>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</si>
  <si>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</si>
  <si>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</si>
  <si>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</si>
  <si>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</si>
  <si>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</si>
  <si>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</si>
  <si>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</si>
  <si>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</si>
  <si>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</si>
  <si>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</si>
  <si>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</si>
  <si>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</si>
  <si>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</si>
  <si>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</si>
  <si>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</si>
  <si>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</si>
  <si>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</si>
  <si>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</si>
  <si>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</si>
  <si>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</si>
  <si>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</si>
  <si>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</si>
  <si>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</si>
  <si>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</si>
  <si>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</si>
  <si>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</si>
  <si>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</si>
  <si>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</si>
  <si>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</si>
  <si>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</si>
  <si>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</si>
  <si>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</si>
  <si>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</si>
  <si>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</si>
  <si>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</si>
  <si>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</si>
  <si>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</si>
  <si>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</si>
  <si>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</si>
  <si>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</si>
  <si>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</si>
  <si>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</si>
  <si>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</si>
  <si>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</si>
  <si>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</si>
  <si>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</si>
  <si>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</si>
  <si>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</si>
  <si>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</si>
  <si>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</si>
  <si>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</si>
  <si>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</si>
  <si>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</si>
  <si>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</si>
  <si>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</si>
  <si>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</si>
  <si>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</si>
  <si>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</si>
  <si>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</si>
  <si>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</si>
  <si>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</si>
  <si>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</si>
  <si>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</si>
  <si>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</si>
  <si>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</si>
  <si>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</si>
  <si>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</si>
  <si>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</si>
  <si>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</si>
  <si>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</si>
  <si>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</si>
  <si>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</si>
  <si>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</si>
  <si>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</si>
  <si>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</si>
  <si>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</si>
  <si>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</si>
  <si>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</si>
  <si>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</si>
  <si>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</si>
  <si>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</si>
  <si>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</si>
  <si>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</si>
  <si>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</si>
  <si>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</si>
  <si>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</si>
  <si>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</si>
  <si>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</si>
  <si>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</si>
  <si>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</si>
  <si>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</si>
  <si>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</si>
  <si>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</si>
  <si>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</si>
  <si>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</si>
  <si>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</si>
  <si>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</si>
  <si>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</si>
  <si>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</si>
  <si>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</si>
  <si>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</si>
  <si>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</si>
  <si>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</si>
  <si>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</si>
  <si>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</si>
  <si>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</si>
  <si>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</si>
  <si>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</si>
  <si>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</si>
  <si>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</si>
  <si>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</si>
  <si>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</si>
  <si>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</si>
  <si>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</si>
  <si>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</si>
  <si>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</si>
  <si>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</si>
  <si>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</si>
  <si>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</si>
  <si>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</si>
  <si>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</si>
  <si>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</si>
  <si>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</si>
  <si>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</si>
  <si>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</si>
  <si>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</si>
  <si>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</si>
  <si>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</si>
  <si>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</si>
  <si>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</si>
  <si>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</si>
  <si>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</si>
  <si>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</si>
  <si>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</si>
  <si>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</si>
  <si>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</si>
  <si>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</si>
  <si>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</si>
  <si>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</si>
  <si>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</si>
  <si>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</si>
  <si>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</si>
  <si>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</si>
  <si>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</si>
  <si>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</si>
  <si>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</si>
  <si>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</si>
  <si>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</si>
  <si>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</si>
  <si>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</si>
  <si>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</si>
  <si>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</si>
  <si>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</si>
  <si>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</si>
  <si>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</si>
  <si>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</si>
  <si>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</si>
  <si>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</si>
  <si>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</si>
  <si>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</si>
  <si>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</si>
  <si>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</si>
  <si>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</si>
  <si>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</si>
  <si>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</si>
  <si>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</si>
  <si>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</si>
  <si>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</si>
  <si>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</si>
  <si>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</si>
  <si>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</si>
  <si>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</si>
  <si>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</si>
  <si>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</si>
  <si>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</si>
  <si>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</si>
  <si>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</si>
  <si>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</si>
  <si>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</si>
  <si>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</si>
  <si>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</si>
  <si>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</si>
  <si>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</si>
  <si>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</si>
  <si>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</si>
  <si>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</si>
  <si>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</si>
  <si>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</si>
  <si>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</si>
  <si>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</si>
  <si>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</si>
  <si>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</si>
  <si>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</si>
  <si>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</si>
  <si>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</si>
  <si>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</si>
  <si>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</si>
  <si>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</si>
  <si>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</si>
  <si>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</si>
  <si>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</si>
  <si>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</si>
  <si>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</si>
  <si>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</si>
  <si>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</si>
  <si>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</si>
  <si>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</si>
  <si>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</si>
  <si>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</si>
  <si>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</si>
  <si>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</si>
  <si>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</si>
  <si>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</si>
  <si>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</si>
  <si>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</si>
  <si>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</si>
  <si>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</si>
  <si>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</si>
  <si>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</si>
  <si>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</si>
  <si>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</si>
  <si>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</si>
  <si>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</si>
  <si>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</si>
  <si>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</si>
  <si>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</si>
  <si>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</si>
  <si>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</si>
  <si>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</si>
  <si>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</si>
  <si>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</si>
  <si>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</si>
  <si>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</si>
  <si>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</si>
  <si>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</si>
  <si>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</si>
  <si>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</si>
  <si>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</si>
  <si>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</si>
  <si>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</si>
  <si>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</si>
  <si>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</si>
  <si>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</si>
  <si>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</si>
  <si>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</si>
  <si>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</si>
  <si>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</si>
  <si>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</si>
  <si>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</si>
  <si>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</si>
  <si>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</si>
  <si>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</si>
  <si>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</si>
  <si>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</si>
  <si>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</si>
  <si>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</si>
  <si>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</si>
  <si>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</si>
  <si>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</si>
  <si>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</si>
  <si>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</si>
  <si>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</si>
  <si>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</si>
  <si>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</si>
  <si>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</si>
  <si>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</si>
  <si>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</si>
  <si>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</si>
  <si>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</si>
  <si>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</si>
  <si>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</si>
  <si>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</si>
  <si>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</si>
  <si>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</si>
  <si>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</si>
  <si>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</si>
  <si>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</si>
  <si>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</si>
  <si>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</si>
  <si>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</si>
  <si>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</si>
  <si>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</si>
  <si>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</si>
  <si>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</si>
  <si>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</si>
  <si>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</si>
  <si>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</si>
  <si>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</si>
  <si>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</si>
  <si>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</si>
  <si>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</si>
  <si>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</si>
  <si>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</si>
  <si>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</si>
  <si>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</si>
  <si>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</si>
  <si>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</si>
  <si>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</si>
  <si>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</si>
  <si>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</si>
  <si>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</si>
  <si>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</si>
  <si>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</si>
  <si>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</si>
  <si>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</si>
  <si>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</si>
  <si>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</si>
  <si>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</si>
  <si>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</si>
  <si>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</si>
  <si>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</si>
  <si>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</si>
  <si>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</si>
  <si>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</si>
  <si>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</si>
  <si>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</si>
  <si>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</si>
  <si>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</si>
  <si>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</si>
  <si>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</si>
  <si>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</si>
  <si>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</si>
  <si>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</si>
  <si>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</si>
  <si>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</si>
  <si>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</si>
  <si>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</si>
  <si>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</si>
  <si>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</si>
  <si>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</si>
  <si>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</si>
  <si>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</si>
  <si>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</si>
  <si>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</si>
  <si>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</si>
  <si>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</si>
  <si>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</si>
  <si>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</si>
  <si>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</si>
  <si>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</si>
  <si>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</si>
  <si>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</si>
  <si>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</si>
  <si>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</si>
  <si>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</si>
  <si>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</si>
  <si>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</si>
  <si>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</si>
  <si>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</si>
  <si>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</si>
  <si>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</si>
  <si>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</si>
  <si>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</si>
  <si>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</si>
  <si>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</si>
  <si>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</si>
  <si>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</si>
  <si>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</si>
  <si>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</si>
  <si>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</si>
  <si>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</si>
  <si>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</si>
  <si>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</si>
  <si>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</si>
  <si>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</si>
  <si>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</si>
  <si>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</si>
  <si>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</si>
  <si>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</si>
  <si>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</si>
  <si>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</si>
  <si>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</si>
  <si>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</si>
  <si>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</si>
  <si>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</si>
  <si>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</si>
  <si>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</si>
  <si>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</si>
  <si>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</si>
  <si>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</si>
  <si>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</si>
  <si>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</si>
  <si>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</si>
  <si>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</si>
  <si>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</si>
  <si>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</si>
  <si>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</si>
  <si>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</si>
  <si>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</si>
  <si>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</si>
  <si>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</si>
  <si>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</si>
  <si>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</si>
  <si>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</si>
  <si>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</si>
  <si>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</si>
  <si>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</si>
  <si>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</si>
  <si>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</si>
  <si>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</si>
  <si>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</si>
  <si>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</si>
  <si>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</si>
  <si>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</si>
  <si>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</si>
  <si>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</si>
  <si>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</si>
  <si>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</si>
  <si>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</si>
  <si>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</si>
  <si>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</si>
  <si>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</si>
  <si>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</si>
  <si>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</si>
  <si>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</si>
  <si>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</si>
  <si>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</si>
  <si>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</si>
  <si>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</si>
  <si>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</si>
  <si>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</si>
  <si>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</si>
  <si>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</si>
  <si>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</si>
  <si>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</si>
  <si>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</si>
  <si>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</si>
  <si>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</si>
  <si>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</si>
  <si>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</si>
  <si>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</si>
  <si>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</si>
  <si>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</si>
  <si>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</si>
  <si>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</si>
  <si>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</si>
  <si>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</si>
  <si>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</si>
  <si>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</si>
  <si>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</si>
  <si>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</si>
  <si>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</si>
  <si>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</si>
  <si>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</si>
  <si>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</si>
  <si>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</si>
  <si>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</si>
  <si>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</si>
  <si>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</si>
  <si>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</si>
  <si>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</si>
  <si>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</si>
  <si>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</si>
  <si>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</si>
  <si>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</si>
  <si>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</si>
  <si>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</si>
  <si>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</si>
  <si>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</si>
  <si>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</si>
  <si>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</si>
  <si>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</si>
  <si>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</si>
  <si>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</si>
  <si>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</si>
  <si>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</si>
  <si>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</si>
  <si>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</si>
  <si>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</si>
  <si>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</si>
  <si>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</si>
  <si>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</si>
  <si>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</si>
  <si>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</si>
  <si>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</si>
  <si>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</si>
  <si>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</si>
  <si>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</si>
  <si>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</si>
  <si>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</si>
  <si>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</si>
  <si>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</si>
  <si>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</si>
  <si>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</si>
  <si>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</si>
  <si>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</si>
  <si>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</si>
  <si>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</si>
  <si>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</si>
  <si>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</si>
  <si>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</si>
  <si>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</si>
  <si>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</si>
  <si>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</si>
  <si>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</si>
  <si>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</si>
  <si>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</si>
  <si>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</si>
  <si>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</si>
  <si>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</si>
  <si>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</si>
  <si>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</si>
  <si>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</si>
  <si>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</si>
  <si>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</si>
  <si>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</si>
  <si>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</si>
  <si>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</si>
  <si>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</si>
  <si>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</si>
  <si>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</si>
  <si>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</si>
  <si>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</si>
  <si>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</si>
  <si>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</si>
  <si>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</si>
  <si>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</si>
  <si>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</si>
  <si>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</si>
  <si>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</si>
  <si>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</si>
  <si>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</si>
  <si>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</si>
  <si>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</si>
  <si>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</si>
  <si>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</si>
  <si>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</si>
  <si>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</si>
  <si>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</si>
  <si>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</si>
  <si>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</si>
  <si>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</si>
  <si>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</si>
  <si>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</si>
  <si>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</si>
  <si>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</si>
  <si>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</si>
  <si>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</si>
  <si>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</si>
  <si>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</si>
  <si>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</si>
  <si>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</si>
  <si>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</si>
  <si>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</si>
  <si>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</si>
  <si>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</si>
  <si>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</si>
  <si>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</si>
  <si>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</si>
  <si>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</si>
  <si>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</si>
  <si>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</si>
  <si>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</si>
  <si>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</si>
  <si>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</si>
  <si>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</si>
  <si>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</si>
  <si>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</si>
  <si>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</si>
  <si>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</si>
  <si>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</si>
  <si>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</si>
  <si>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</si>
  <si>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</si>
  <si>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</si>
  <si>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</si>
  <si>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</si>
  <si>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</si>
  <si>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</si>
  <si>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</si>
  <si>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</si>
  <si>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</si>
  <si>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</si>
  <si>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</si>
  <si>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</si>
  <si>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</si>
  <si>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</si>
  <si>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</si>
  <si>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</si>
  <si>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</si>
  <si>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</si>
  <si>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</si>
  <si>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</si>
  <si>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</si>
  <si>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</si>
  <si>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</si>
  <si>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</si>
  <si>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</si>
  <si>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</si>
  <si>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</si>
  <si>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</si>
  <si>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</si>
  <si>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</si>
  <si>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</si>
  <si>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</si>
  <si>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</si>
  <si>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</si>
  <si>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</si>
  <si>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</si>
  <si>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</si>
  <si>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</si>
  <si>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</si>
  <si>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</si>
  <si>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</si>
  <si>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</si>
  <si>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</si>
  <si>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</si>
  <si>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</si>
  <si>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</si>
  <si>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</si>
  <si>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</si>
  <si>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</si>
  <si>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</si>
  <si>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</si>
  <si>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</si>
  <si>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</si>
  <si>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</si>
  <si>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</si>
  <si>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</si>
  <si>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</si>
  <si>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</si>
  <si>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</si>
  <si>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</si>
  <si>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</si>
  <si>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</si>
  <si>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</si>
  <si>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</si>
  <si>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</si>
  <si>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</si>
  <si>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</si>
  <si>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</si>
  <si>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</si>
  <si>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</si>
  <si>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</si>
  <si>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</si>
  <si>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</si>
  <si>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</si>
  <si>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</si>
  <si>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</si>
  <si>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</si>
  <si>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</si>
  <si>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</si>
  <si>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</si>
  <si>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</si>
  <si>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</si>
  <si>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</si>
  <si>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</si>
  <si>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</si>
  <si>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</si>
  <si>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</si>
  <si>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</si>
  <si>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</si>
  <si>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</si>
  <si>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</si>
  <si>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</si>
  <si>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</si>
  <si>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</si>
  <si>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</si>
  <si>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</si>
  <si>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</si>
  <si>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</si>
  <si>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</si>
  <si>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</si>
  <si>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</si>
  <si>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</si>
  <si>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</si>
  <si>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</si>
  <si>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</si>
  <si>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</si>
  <si>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</si>
  <si>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</si>
  <si>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</si>
  <si>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</si>
  <si>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</si>
  <si>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</si>
  <si>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</si>
  <si>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</si>
  <si>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</si>
  <si>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</si>
  <si>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</si>
  <si>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</si>
  <si>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</si>
  <si>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</si>
  <si>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</si>
  <si>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</si>
  <si>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</si>
  <si>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</si>
  <si>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</si>
  <si>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</si>
  <si>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</si>
  <si>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</si>
  <si>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</si>
  <si>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</si>
  <si>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</si>
  <si>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</si>
  <si>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</si>
  <si>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</si>
  <si>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</si>
  <si>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</si>
  <si>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</si>
  <si>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</si>
  <si>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</si>
  <si>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</si>
  <si>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</si>
  <si>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</si>
  <si>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</si>
  <si>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</si>
  <si>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</si>
  <si>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</si>
  <si>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</si>
  <si>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</si>
  <si>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</si>
  <si>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</si>
  <si>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</si>
  <si>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</si>
  <si>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</si>
  <si>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</si>
  <si>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</si>
  <si>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</si>
  <si>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</si>
  <si>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</si>
  <si>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</si>
  <si>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</si>
  <si>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</si>
  <si>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</si>
  <si>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</si>
  <si>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</si>
  <si>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</si>
  <si>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</si>
  <si>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</si>
  <si>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</si>
  <si>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</si>
  <si>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</si>
  <si>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</si>
  <si>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</si>
  <si>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</si>
  <si>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</si>
  <si>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</si>
  <si>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</si>
  <si>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</si>
  <si>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</si>
  <si>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</si>
  <si>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</si>
  <si>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</si>
  <si>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</si>
  <si>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</si>
  <si>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</si>
  <si>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</si>
  <si>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</si>
  <si>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</si>
  <si>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</si>
  <si>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</si>
  <si>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</si>
  <si>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</si>
  <si>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</si>
  <si>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</si>
  <si>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</si>
  <si>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</si>
  <si>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</si>
  <si>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</si>
  <si>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</si>
  <si>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</si>
  <si>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</si>
  <si>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</si>
  <si>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</si>
  <si>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</si>
  <si>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</si>
  <si>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</si>
  <si>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</si>
  <si>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</si>
  <si>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</si>
  <si>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</si>
  <si>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</si>
  <si>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</si>
  <si>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</si>
  <si>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</si>
  <si>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</si>
  <si>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</si>
  <si>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</si>
  <si>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</si>
  <si>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</si>
  <si>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</si>
  <si>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</si>
  <si>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</si>
  <si>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</si>
  <si>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</si>
  <si>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</si>
  <si>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</si>
  <si>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</si>
  <si>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</si>
  <si>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</si>
  <si>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</si>
  <si>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</si>
  <si>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</si>
  <si>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</si>
  <si>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</si>
  <si>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</si>
  <si>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</si>
  <si>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</si>
  <si>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</si>
  <si>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</si>
  <si>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</si>
  <si>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</si>
  <si>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</si>
  <si>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</si>
  <si>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</si>
  <si>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</si>
  <si>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</si>
  <si>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</si>
  <si>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</si>
  <si>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</si>
  <si>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</si>
  <si>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</si>
  <si>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</si>
  <si>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</si>
  <si>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</si>
  <si>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</si>
  <si>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</si>
  <si>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</si>
  <si>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</si>
  <si>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</si>
  <si>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</si>
  <si>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</si>
  <si>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</si>
  <si>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</si>
  <si>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</si>
  <si>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</si>
  <si>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</si>
  <si>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</si>
  <si>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</si>
  <si>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</si>
  <si>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</si>
  <si>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</si>
  <si>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</si>
  <si>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</si>
  <si>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</si>
  <si>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</si>
  <si>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</si>
  <si>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</si>
  <si>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</si>
  <si>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</si>
  <si>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</si>
  <si>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</si>
  <si>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</si>
  <si>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</si>
  <si>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</si>
  <si>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</si>
  <si>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</si>
  <si>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</si>
  <si>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</si>
  <si>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</si>
  <si>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</si>
  <si>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</si>
  <si>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</si>
  <si>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</si>
  <si>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</si>
  <si>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</si>
  <si>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</si>
  <si>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</si>
  <si>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</si>
  <si>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</si>
  <si>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</si>
  <si>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</si>
  <si>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</si>
  <si>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</si>
  <si>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</si>
  <si>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</si>
  <si>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</si>
  <si>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</si>
  <si>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</si>
  <si>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</si>
  <si>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</si>
  <si>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</si>
  <si>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</si>
  <si>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</si>
  <si>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</si>
  <si>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</si>
  <si>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</si>
  <si>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</si>
  <si>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</si>
  <si>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</si>
  <si>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</si>
  <si>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</si>
  <si>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</si>
  <si>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</si>
  <si>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</si>
  <si>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</si>
  <si>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</si>
  <si>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</si>
  <si>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</si>
  <si>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</si>
  <si>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</si>
  <si>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</si>
  <si>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</si>
  <si>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</si>
  <si>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</si>
  <si>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</si>
  <si>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</si>
  <si>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</si>
  <si>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</si>
  <si>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</si>
  <si>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</si>
  <si>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</si>
  <si>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</si>
  <si>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</si>
  <si>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</si>
  <si>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</si>
  <si>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</si>
  <si>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</si>
  <si>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</si>
  <si>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</si>
  <si>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</si>
  <si>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</si>
  <si>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</si>
  <si>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</si>
  <si>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</si>
  <si>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</si>
  <si>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</si>
  <si>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</si>
  <si>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</si>
  <si>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</si>
  <si>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</si>
  <si>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</si>
  <si>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</si>
  <si>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</si>
  <si>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</si>
  <si>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</si>
  <si>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</si>
  <si>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</si>
  <si>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</si>
  <si>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</si>
  <si>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</si>
  <si>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</si>
  <si>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</si>
  <si>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</si>
  <si>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</si>
  <si>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</si>
  <si>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</si>
  <si>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</si>
  <si>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</si>
  <si>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</si>
  <si>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</si>
  <si>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</si>
  <si>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</si>
  <si>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</si>
  <si>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</si>
  <si>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</si>
  <si>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</si>
  <si>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</si>
  <si>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</si>
  <si>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</si>
  <si>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</si>
  <si>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</si>
  <si>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</si>
  <si>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</si>
  <si>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</si>
  <si>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</si>
  <si>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</si>
  <si>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</si>
  <si>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</si>
  <si>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</si>
  <si>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</si>
  <si>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</si>
  <si>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</si>
  <si>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</si>
  <si>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</si>
  <si>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</si>
  <si>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</si>
  <si>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</si>
  <si>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</si>
  <si>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</si>
  <si>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</si>
  <si>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</si>
  <si>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</si>
  <si>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</si>
  <si>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</si>
  <si>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</si>
  <si>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</si>
  <si>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</si>
  <si>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</si>
  <si>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</si>
  <si>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</si>
  <si>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</si>
  <si>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</si>
  <si>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</si>
  <si>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</si>
  <si>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</si>
  <si>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</si>
  <si>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</si>
  <si>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</si>
  <si>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</si>
  <si>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</si>
  <si>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</si>
  <si>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</si>
  <si>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</si>
  <si>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</si>
  <si>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</si>
  <si>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</si>
  <si>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</si>
  <si>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</si>
  <si>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</si>
  <si>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</si>
  <si>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</si>
  <si>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</si>
  <si>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</si>
  <si>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</si>
  <si>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</si>
  <si>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</si>
  <si>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</si>
  <si>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</si>
  <si>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</si>
  <si>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</si>
  <si>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</si>
  <si>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</si>
  <si>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</si>
  <si>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</si>
  <si>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</si>
  <si>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</si>
  <si>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</si>
  <si>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</si>
  <si>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</si>
  <si>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</si>
  <si>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</si>
  <si>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</si>
  <si>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</si>
  <si>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</si>
  <si>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</si>
  <si>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</si>
  <si>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</si>
  <si>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</si>
  <si>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</si>
  <si>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</si>
  <si>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</si>
  <si>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</si>
  <si>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</si>
  <si>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</si>
  <si>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</si>
  <si>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</si>
  <si>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</si>
  <si>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</si>
  <si>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</si>
  <si>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</si>
  <si>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</si>
  <si>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</si>
  <si>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</si>
  <si>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</si>
  <si>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</si>
  <si>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</si>
  <si>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</si>
  <si>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</si>
  <si>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</si>
  <si>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</si>
  <si>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</si>
  <si>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</si>
  <si>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</si>
  <si>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</si>
  <si>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</si>
  <si>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</si>
  <si>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</si>
  <si>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</si>
  <si>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</si>
  <si>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</si>
  <si>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</si>
  <si>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</si>
  <si>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</si>
  <si>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</si>
  <si>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</si>
  <si>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</si>
  <si>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</si>
  <si>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</si>
  <si>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</si>
  <si>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</si>
  <si>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</si>
  <si>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</si>
  <si>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</si>
  <si>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</si>
  <si>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</si>
  <si>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</si>
  <si>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</si>
  <si>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</si>
  <si>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</si>
  <si>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</si>
  <si>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</si>
  <si>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</si>
  <si>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</si>
  <si>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</si>
  <si>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</si>
  <si>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</si>
  <si>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</si>
  <si>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</si>
  <si>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</si>
  <si>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</si>
  <si>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</si>
  <si>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</si>
  <si>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</si>
  <si>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</si>
  <si>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</si>
  <si>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</si>
  <si>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</si>
  <si>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</si>
  <si>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</si>
  <si>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</si>
  <si>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</si>
  <si>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</si>
  <si>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</si>
  <si>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</si>
  <si>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</si>
  <si>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</si>
  <si>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</si>
  <si>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</si>
  <si>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</si>
  <si>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</si>
  <si>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</si>
  <si>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</si>
  <si>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</si>
  <si>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</si>
  <si>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</si>
  <si>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</si>
  <si>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</si>
  <si>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</si>
  <si>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</si>
  <si>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</si>
  <si>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</si>
  <si>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</si>
  <si>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</si>
  <si>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</si>
  <si>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</si>
  <si>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</si>
  <si>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</si>
  <si>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</si>
  <si>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</si>
  <si>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</si>
  <si>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</si>
  <si>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</si>
  <si>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</si>
  <si>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</si>
  <si>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</si>
  <si>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</si>
  <si>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</si>
  <si>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</si>
  <si>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</si>
  <si>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</si>
  <si>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</si>
  <si>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</si>
  <si>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</si>
  <si>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</si>
  <si>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</si>
  <si>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</si>
  <si>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</si>
  <si>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</si>
  <si>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</si>
  <si>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</si>
  <si>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</si>
  <si>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</si>
  <si>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</si>
  <si>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</si>
  <si>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</si>
  <si>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</si>
  <si>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</si>
  <si>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</si>
  <si>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</si>
  <si>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</si>
  <si>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</si>
  <si>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</si>
  <si>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</si>
  <si>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</si>
  <si>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</si>
  <si>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</si>
  <si>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</si>
  <si>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</si>
  <si>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</si>
  <si>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</si>
  <si>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</si>
  <si>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</si>
  <si>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</si>
  <si>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</si>
  <si>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</si>
  <si>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</si>
  <si>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</si>
  <si>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</si>
  <si>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</si>
  <si>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</si>
  <si>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</si>
  <si>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</si>
  <si>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</si>
  <si>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</si>
  <si>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</si>
  <si>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</si>
  <si>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</si>
  <si>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</si>
  <si>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</si>
  <si>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</si>
  <si>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</si>
  <si>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</si>
  <si>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</si>
  <si>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</si>
  <si>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</si>
  <si>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</si>
  <si>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</si>
  <si>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</si>
  <si>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</si>
  <si>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</si>
  <si>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</si>
  <si>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</si>
  <si>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</si>
  <si>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</si>
  <si>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</si>
  <si>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</si>
  <si>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</si>
  <si>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</si>
  <si>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</si>
  <si>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</si>
  <si>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</si>
  <si>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</si>
  <si>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</si>
  <si>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</si>
  <si>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</si>
  <si>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</si>
  <si>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</si>
  <si>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</si>
  <si>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</si>
  <si>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</si>
  <si>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</si>
  <si>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</si>
  <si>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</si>
  <si>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</si>
  <si>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</si>
  <si>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</si>
  <si>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</si>
  <si>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</si>
  <si>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</si>
  <si>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</si>
  <si>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</si>
  <si>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</si>
  <si>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</si>
  <si>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</si>
  <si>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</si>
  <si>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</si>
  <si>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</si>
  <si>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</si>
  <si>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</si>
  <si>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</si>
  <si>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</si>
  <si>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</si>
  <si>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</si>
  <si>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</si>
  <si>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</si>
  <si>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</si>
  <si>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</si>
  <si>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</si>
  <si>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</si>
  <si>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</si>
  <si>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</si>
  <si>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</si>
  <si>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</si>
  <si>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</si>
  <si>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</si>
  <si>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</si>
  <si>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</si>
  <si>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</si>
  <si>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</si>
  <si>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</si>
  <si>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</si>
  <si>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</si>
  <si>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</si>
  <si>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</si>
  <si>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</si>
  <si>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</si>
  <si>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</si>
  <si>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</si>
  <si>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</si>
  <si>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</si>
  <si>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</si>
  <si>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</si>
  <si>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</si>
  <si>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</si>
  <si>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</si>
  <si>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</si>
  <si>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</si>
  <si>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</si>
  <si>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</si>
  <si>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</si>
  <si>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</si>
  <si>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</si>
  <si>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</si>
  <si>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</si>
  <si>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</si>
  <si>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</si>
  <si>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</si>
  <si>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</si>
  <si>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</si>
  <si>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</si>
  <si>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</si>
  <si>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</si>
  <si>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</si>
  <si>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</si>
  <si>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</si>
  <si>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</si>
  <si>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</si>
  <si>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</si>
  <si>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</si>
  <si>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</si>
  <si>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</si>
  <si>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</si>
  <si>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</si>
  <si>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</si>
  <si>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</si>
  <si>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</si>
  <si>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</si>
  <si>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</si>
  <si>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</si>
  <si>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</si>
  <si>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</si>
  <si>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</si>
  <si>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</si>
  <si>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</si>
  <si>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</si>
  <si>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</si>
  <si>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</si>
  <si>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</si>
  <si>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</si>
  <si>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</si>
  <si>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</si>
  <si>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</si>
  <si>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</si>
  <si>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</si>
  <si>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</si>
  <si>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</si>
  <si>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</si>
  <si>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</si>
  <si>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</si>
  <si>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</si>
  <si>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</si>
  <si>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</si>
  <si>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</si>
  <si>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</si>
  <si>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</si>
  <si>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</si>
  <si>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</si>
  <si>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</si>
  <si>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</si>
  <si>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</si>
  <si>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</si>
  <si>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</si>
  <si>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</si>
  <si>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</si>
  <si>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</si>
  <si>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</si>
  <si>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</si>
  <si>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</si>
  <si>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</si>
  <si>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</si>
  <si>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</si>
  <si>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</si>
  <si>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</si>
  <si>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</si>
  <si>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</si>
  <si>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</si>
  <si>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</si>
  <si>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</si>
  <si>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</si>
  <si>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</si>
  <si>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</si>
  <si>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</si>
  <si>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</si>
  <si>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</si>
  <si>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</si>
  <si>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</si>
  <si>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</si>
  <si>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</si>
  <si>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</si>
  <si>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</si>
  <si>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</si>
  <si>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</si>
  <si>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</si>
  <si>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</si>
  <si>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</si>
  <si>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</si>
  <si>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</si>
  <si>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</si>
  <si>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</si>
  <si>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</si>
  <si>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</si>
  <si>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</si>
  <si>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</si>
  <si>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</si>
  <si>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</si>
  <si>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</si>
  <si>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</si>
  <si>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</si>
  <si>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</si>
  <si>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</si>
  <si>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</si>
  <si>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</si>
  <si>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</si>
  <si>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</si>
  <si>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</si>
  <si>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</si>
  <si>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</si>
  <si>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</si>
  <si>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</si>
  <si>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</si>
  <si>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</si>
  <si>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</si>
  <si>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</si>
  <si>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</si>
  <si>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</si>
  <si>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</si>
  <si>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</si>
  <si>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</si>
  <si>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</si>
  <si>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</si>
  <si>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</si>
  <si>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</si>
  <si>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</si>
  <si>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</si>
  <si>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</si>
  <si>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</si>
  <si>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</si>
  <si>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</si>
  <si>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</si>
  <si>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</si>
  <si>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</si>
  <si>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</si>
  <si>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</si>
  <si>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</si>
  <si>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</si>
  <si>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</si>
  <si>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</si>
  <si>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</si>
  <si>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</si>
  <si>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</si>
  <si>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</si>
  <si>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</si>
  <si>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</si>
  <si>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</si>
  <si>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</si>
  <si>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</si>
  <si>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</si>
  <si>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</si>
  <si>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</si>
  <si>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</si>
  <si>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</si>
  <si>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</si>
  <si>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</si>
  <si>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</si>
  <si>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</si>
  <si>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</si>
  <si>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</si>
  <si>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</si>
  <si>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</si>
  <si>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</si>
  <si>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</si>
  <si>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</si>
  <si>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</si>
  <si>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</si>
  <si>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</si>
  <si>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</si>
  <si>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</si>
  <si>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</si>
  <si>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</si>
  <si>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</si>
  <si>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</si>
  <si>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</si>
  <si>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</si>
  <si>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</si>
  <si>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</si>
  <si>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</si>
  <si>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</si>
  <si>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</si>
  <si>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</si>
  <si>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</si>
  <si>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</si>
  <si>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</si>
  <si>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</si>
  <si>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</si>
  <si>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</si>
  <si>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</si>
  <si>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</si>
  <si>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</si>
  <si>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</si>
  <si>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</si>
  <si>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</si>
  <si>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</si>
  <si>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</si>
  <si>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</si>
  <si>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</si>
  <si>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</si>
  <si>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</si>
  <si>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</si>
  <si>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</si>
  <si>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</si>
  <si>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</si>
  <si>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</si>
  <si>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</si>
  <si>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</si>
  <si>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</si>
  <si>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</si>
  <si>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</si>
  <si>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</si>
  <si>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</si>
  <si>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</si>
  <si>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</si>
  <si>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</si>
  <si>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</si>
  <si>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</si>
  <si>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</si>
  <si>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</si>
  <si>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</si>
  <si>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</si>
  <si>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</si>
  <si>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</si>
  <si>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</si>
  <si>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</si>
  <si>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</si>
  <si>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</si>
  <si>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</si>
  <si>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</si>
  <si>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</si>
  <si>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</si>
  <si>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</si>
  <si>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</si>
  <si>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</si>
  <si>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</si>
  <si>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</si>
  <si>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</si>
  <si>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</si>
  <si>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</si>
  <si>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</si>
  <si>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</si>
  <si>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</si>
  <si>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</si>
  <si>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</si>
  <si>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</si>
  <si>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</si>
  <si>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</si>
  <si>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</si>
  <si>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</si>
  <si>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</si>
  <si>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</si>
  <si>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</si>
  <si>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</si>
  <si>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</si>
  <si>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</si>
  <si>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</si>
  <si>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</si>
  <si>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</si>
  <si>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</si>
  <si>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</si>
  <si>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</si>
  <si>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</si>
  <si>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</si>
  <si>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</si>
  <si>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</si>
  <si>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</si>
  <si>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</si>
  <si>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</si>
  <si>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</si>
  <si>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</si>
  <si>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</si>
  <si>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</si>
  <si>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</si>
  <si>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</si>
  <si>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</si>
  <si>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</si>
  <si>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</si>
  <si>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</si>
  <si>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</si>
  <si>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</si>
  <si>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</si>
  <si>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</si>
  <si>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</si>
  <si>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</si>
  <si>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</si>
  <si>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</si>
  <si>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</si>
  <si>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</si>
  <si>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</si>
  <si>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</si>
  <si>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</si>
  <si>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</si>
  <si>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</si>
  <si>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</si>
  <si>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</si>
  <si>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</si>
  <si>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</si>
  <si>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</si>
  <si>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</si>
  <si>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</si>
  <si>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</si>
  <si>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</si>
  <si>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</si>
  <si>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</si>
  <si>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</si>
  <si>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</si>
  <si>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</si>
  <si>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</si>
  <si>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</si>
  <si>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</si>
  <si>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</si>
  <si>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</si>
  <si>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</si>
  <si>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</si>
  <si>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</si>
  <si>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</si>
  <si>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</si>
  <si>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</si>
  <si>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</si>
  <si>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</si>
  <si>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</si>
  <si>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</si>
  <si>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</si>
  <si>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</si>
  <si>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</si>
  <si>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</si>
  <si>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</si>
  <si>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</si>
  <si>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</si>
  <si>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</si>
  <si>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</si>
  <si>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</si>
  <si>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</si>
  <si>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</si>
  <si>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</si>
  <si>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</si>
  <si>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</si>
  <si>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</si>
  <si>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</si>
  <si>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</si>
  <si>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</si>
  <si>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</si>
  <si>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</si>
  <si>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</si>
  <si>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</si>
  <si>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</si>
  <si>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</si>
  <si>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</si>
  <si>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</si>
  <si>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</si>
  <si>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</si>
  <si>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</si>
  <si>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</si>
  <si>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</si>
  <si>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</si>
  <si>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</si>
  <si>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</si>
  <si>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</si>
  <si>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</si>
  <si>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</si>
  <si>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</si>
  <si>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</si>
  <si>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</si>
  <si>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</si>
  <si>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</si>
  <si>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</si>
  <si>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</si>
  <si>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</si>
  <si>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</si>
  <si>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</si>
  <si>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</si>
  <si>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</si>
  <si>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</si>
  <si>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</si>
  <si>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</si>
  <si>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</si>
  <si>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</si>
  <si>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</si>
  <si>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</si>
  <si>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</si>
  <si>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</si>
  <si>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</si>
  <si>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</si>
  <si>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</si>
  <si>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</si>
  <si>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</si>
  <si>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</si>
  <si>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</si>
  <si>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</si>
  <si>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</si>
  <si>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</si>
  <si>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</si>
  <si>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</si>
  <si>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</si>
  <si>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</si>
  <si>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</si>
  <si>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</si>
  <si>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</si>
  <si>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</si>
  <si>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</si>
  <si>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</si>
  <si>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</si>
  <si>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</si>
  <si>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</si>
  <si>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</si>
  <si>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</si>
  <si>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</si>
  <si>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</si>
  <si>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</si>
  <si>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</si>
  <si>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</si>
  <si>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</si>
  <si>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</si>
  <si>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</si>
  <si>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</si>
  <si>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</si>
  <si>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</si>
  <si>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</si>
  <si>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</si>
  <si>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</si>
  <si>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</si>
  <si>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</si>
  <si>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</si>
  <si>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</si>
  <si>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</si>
  <si>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</si>
  <si>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</si>
  <si>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</si>
  <si>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</si>
  <si>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</si>
  <si>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</si>
  <si>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</si>
  <si>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</si>
  <si>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</si>
  <si>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</si>
  <si>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</si>
  <si>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</si>
  <si>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</si>
  <si>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</si>
  <si>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</si>
  <si>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</si>
  <si>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</si>
  <si>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</si>
  <si>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</si>
  <si>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</si>
  <si>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</si>
  <si>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</si>
  <si>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</si>
  <si>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</si>
  <si>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</si>
  <si>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</si>
  <si>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</si>
  <si>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</si>
  <si>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</si>
  <si>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</si>
  <si>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</si>
  <si>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</si>
  <si>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</si>
  <si>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</si>
  <si>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</si>
  <si>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</si>
  <si>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</si>
  <si>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</si>
  <si>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</si>
  <si>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</si>
  <si>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</si>
  <si>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</si>
  <si>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</si>
  <si>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</si>
  <si>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</si>
  <si>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</si>
  <si>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</si>
  <si>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</si>
  <si>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</si>
  <si>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</si>
  <si>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</si>
  <si>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</si>
  <si>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</si>
  <si>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</si>
  <si>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</si>
  <si>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</si>
  <si>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</si>
  <si>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</si>
  <si>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</si>
  <si>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</si>
  <si>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</si>
  <si>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</si>
  <si>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</si>
  <si>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</si>
  <si>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</si>
  <si>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</si>
  <si>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</si>
  <si>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</si>
  <si>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</si>
  <si>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</si>
  <si>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</si>
  <si>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</si>
  <si>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</si>
  <si>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</si>
  <si>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</si>
  <si>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</si>
  <si>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</si>
  <si>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</si>
  <si>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</si>
  <si>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</si>
  <si>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</si>
  <si>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</si>
  <si>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</si>
  <si>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</si>
  <si>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</si>
  <si>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</si>
  <si>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</si>
  <si>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</si>
  <si>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</si>
  <si>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</si>
  <si>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</si>
  <si>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</si>
  <si>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</si>
  <si>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</si>
  <si>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</si>
  <si>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</si>
  <si>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</si>
  <si>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</si>
  <si>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</si>
  <si>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</si>
  <si>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</si>
  <si>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</si>
  <si>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</si>
  <si>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</si>
  <si>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</si>
  <si>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</si>
  <si>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</si>
  <si>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</si>
  <si>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</si>
  <si>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</si>
  <si>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</si>
  <si>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</si>
  <si>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</si>
  <si>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</si>
  <si>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</si>
  <si>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</si>
  <si>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</si>
  <si>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</si>
  <si>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</si>
  <si>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</si>
  <si>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</si>
  <si>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</si>
  <si>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</si>
  <si>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</si>
  <si>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</si>
  <si>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</si>
  <si>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</si>
  <si>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</si>
  <si>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</si>
  <si>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</si>
  <si>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</si>
  <si>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</si>
  <si>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</si>
  <si>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</si>
  <si>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</si>
  <si>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</si>
  <si>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</si>
  <si>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</si>
  <si>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</si>
  <si>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</si>
  <si>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</si>
  <si>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</si>
  <si>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</si>
  <si>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</si>
  <si>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</si>
  <si>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</si>
  <si>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</si>
  <si>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</si>
  <si>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</si>
  <si>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</si>
  <si>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</si>
  <si>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</si>
  <si>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</si>
  <si>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</si>
  <si>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</si>
  <si>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</si>
  <si>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</si>
  <si>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</si>
  <si>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</si>
  <si>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</si>
  <si>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</si>
  <si>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</si>
  <si>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</si>
  <si>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</si>
  <si>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</si>
  <si>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</si>
  <si>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</si>
  <si>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</si>
  <si>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</si>
  <si>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</si>
  <si>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</si>
  <si>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</si>
  <si>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</si>
  <si>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</si>
  <si>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</si>
  <si>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</si>
  <si>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</si>
  <si>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</si>
  <si>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</si>
  <si>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</si>
  <si>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</si>
  <si>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</si>
  <si>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</si>
  <si>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</si>
  <si>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</si>
  <si>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</si>
  <si>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</si>
  <si>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</si>
  <si>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</si>
  <si>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</si>
  <si>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</si>
  <si>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</si>
  <si>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</si>
  <si>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</si>
  <si>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</si>
  <si>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</si>
  <si>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</si>
  <si>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</si>
  <si>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</si>
  <si>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</si>
  <si>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</si>
  <si>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</si>
  <si>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</si>
  <si>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</si>
  <si>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</si>
  <si>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</si>
  <si>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</si>
  <si>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</si>
  <si>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</si>
  <si>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</si>
  <si>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</si>
  <si>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</si>
  <si>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</si>
  <si>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</si>
  <si>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</si>
  <si>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</si>
  <si>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</si>
  <si>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</si>
  <si>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</si>
  <si>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</si>
  <si>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</si>
  <si>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</si>
  <si>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</si>
  <si>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</si>
  <si>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</si>
  <si>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</si>
  <si>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</si>
  <si>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</si>
  <si>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</si>
  <si>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</si>
  <si>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</si>
  <si>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</si>
  <si>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</si>
  <si>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</si>
  <si>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</si>
  <si>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</si>
  <si>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</si>
  <si>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</si>
  <si>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</si>
  <si>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</si>
  <si>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</si>
  <si>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</si>
  <si>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</si>
  <si>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</si>
  <si>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</si>
  <si>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</si>
  <si>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</si>
  <si>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</si>
  <si>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</si>
  <si>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</si>
  <si>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</si>
  <si>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</si>
  <si>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</si>
  <si>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</si>
  <si>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</si>
  <si>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</si>
  <si>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</si>
  <si>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</si>
  <si>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</si>
  <si>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</si>
  <si>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</si>
  <si>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</si>
  <si>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</si>
  <si>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</si>
  <si>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</si>
  <si>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</si>
  <si>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</si>
  <si>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</si>
  <si>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</si>
  <si>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</si>
  <si>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</si>
  <si>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</si>
  <si>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</si>
  <si>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</si>
  <si>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</si>
  <si>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</si>
  <si>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</si>
  <si>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</si>
  <si>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</si>
  <si>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</si>
  <si>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</si>
  <si>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</si>
  <si>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</si>
  <si>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</si>
  <si>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</si>
  <si>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</si>
  <si>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</si>
  <si>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</si>
  <si>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</si>
  <si>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</si>
  <si>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</si>
  <si>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</si>
  <si>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</si>
  <si>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</si>
  <si>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</si>
  <si>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</si>
  <si>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</si>
  <si>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</si>
  <si>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</si>
  <si>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</si>
  <si>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</si>
  <si>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</si>
  <si>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</si>
  <si>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</si>
  <si>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</si>
  <si>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</si>
  <si>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</si>
  <si>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</si>
  <si>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</si>
  <si>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</si>
  <si>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</si>
  <si>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</si>
  <si>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</si>
  <si>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</si>
  <si>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</si>
  <si>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</si>
  <si>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</si>
  <si>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</si>
  <si>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</si>
  <si>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</si>
  <si>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</si>
  <si>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</si>
  <si>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</si>
  <si>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</si>
  <si>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</si>
  <si>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</si>
  <si>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</si>
  <si>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</si>
  <si>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</si>
  <si>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</si>
  <si>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</si>
  <si>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</si>
  <si>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</si>
  <si>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</si>
  <si>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</si>
  <si>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</si>
  <si>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</si>
  <si>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</si>
  <si>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</si>
  <si>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</si>
  <si>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</si>
  <si>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</si>
  <si>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</si>
  <si>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</si>
  <si>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</si>
  <si>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</si>
  <si>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</si>
  <si>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</si>
  <si>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</si>
  <si>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</si>
  <si>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</si>
  <si>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</si>
  <si>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</si>
  <si>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</si>
  <si>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</si>
  <si>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</si>
  <si>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</si>
  <si>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</si>
  <si>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</si>
  <si>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</si>
  <si>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</si>
  <si>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</si>
  <si>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</si>
  <si>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</si>
  <si>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</si>
  <si>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</si>
  <si>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</si>
  <si>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</si>
  <si>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</si>
  <si>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</si>
  <si>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</si>
  <si>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</si>
  <si>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</si>
  <si>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</si>
  <si>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</si>
  <si>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</si>
  <si>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</si>
  <si>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</si>
  <si>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</si>
  <si>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</si>
  <si>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</si>
  <si>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</si>
  <si>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</si>
  <si>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</si>
  <si>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</si>
  <si>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</si>
  <si>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</si>
  <si>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</si>
  <si>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</si>
  <si>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</si>
  <si>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</si>
  <si>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</si>
  <si>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</si>
  <si>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</si>
  <si>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</si>
  <si>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</si>
  <si>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</si>
  <si>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</si>
  <si>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</si>
  <si>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</si>
  <si>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</si>
  <si>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</si>
  <si>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</si>
  <si>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</si>
  <si>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</si>
  <si>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</si>
  <si>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</si>
  <si>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</si>
  <si>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</si>
  <si>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</si>
  <si>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</si>
  <si>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</si>
  <si>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</si>
  <si>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</si>
  <si>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</si>
  <si>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</si>
  <si>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</si>
  <si>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</si>
  <si>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</si>
  <si>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</si>
  <si>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</si>
  <si>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</si>
  <si>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</si>
  <si>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</si>
  <si>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</si>
  <si>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</si>
  <si>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</si>
  <si>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</si>
  <si>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</si>
  <si>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</si>
  <si>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</si>
  <si>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</si>
  <si>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</si>
  <si>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</si>
  <si>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</si>
  <si>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</si>
  <si>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</si>
  <si>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</si>
  <si>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</si>
  <si>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</si>
  <si>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</si>
  <si>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</si>
  <si>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</si>
  <si>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</si>
  <si>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</si>
  <si>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</si>
  <si>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</si>
  <si>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</si>
  <si>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</si>
  <si>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</si>
  <si>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</si>
  <si>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</si>
  <si>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</si>
  <si>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</si>
  <si>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</si>
  <si>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</si>
  <si>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</si>
  <si>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</si>
  <si>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</si>
  <si>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</si>
  <si>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</si>
  <si>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</si>
  <si>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</si>
  <si>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</si>
  <si>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</si>
  <si>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</si>
  <si>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</si>
  <si>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</si>
  <si>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</si>
  <si>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</si>
  <si>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</si>
  <si>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</si>
  <si>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</si>
  <si>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</si>
  <si>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</si>
  <si>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</si>
  <si>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</si>
  <si>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</si>
  <si>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</si>
  <si>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</si>
  <si>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</si>
  <si>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</si>
  <si>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</si>
  <si>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</si>
  <si>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</si>
  <si>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</si>
  <si>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</si>
  <si>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</si>
  <si>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</si>
  <si>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</si>
  <si>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</si>
  <si>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</si>
  <si>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</si>
  <si>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</si>
  <si>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</si>
  <si>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</si>
  <si>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</si>
  <si>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</si>
  <si>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</si>
  <si>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</si>
  <si>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</si>
  <si>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</si>
  <si>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</si>
  <si>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</si>
  <si>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</si>
  <si>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</si>
  <si>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</si>
  <si>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</si>
  <si>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</si>
  <si>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</si>
  <si>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</si>
  <si>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</si>
  <si>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</si>
  <si>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</si>
  <si>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</si>
  <si>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</si>
  <si>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</si>
  <si>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</si>
  <si>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</si>
  <si>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</si>
  <si>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</si>
  <si>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</si>
  <si>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</si>
  <si>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</si>
  <si>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</si>
  <si>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</si>
  <si>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</si>
  <si>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</si>
  <si>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</si>
  <si>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</si>
  <si>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</si>
  <si>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</si>
  <si>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</si>
  <si>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</si>
  <si>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</si>
  <si>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</si>
  <si>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</si>
  <si>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</si>
  <si>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</si>
  <si>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</si>
  <si>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</si>
  <si>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</si>
  <si>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</si>
  <si>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</si>
  <si>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</si>
  <si>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</si>
  <si>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</si>
  <si>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</si>
  <si>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</si>
  <si>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</si>
  <si>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</si>
  <si>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</si>
  <si>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</si>
  <si>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</si>
  <si>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</si>
  <si>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</si>
  <si>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</si>
  <si>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</si>
  <si>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</si>
  <si>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</si>
  <si>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</si>
  <si>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</si>
  <si>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</si>
  <si>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</si>
  <si>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</si>
  <si>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</si>
  <si>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</si>
  <si>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</si>
  <si>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</si>
  <si>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</si>
  <si>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</si>
  <si>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</si>
  <si>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</si>
  <si>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</si>
  <si>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</si>
  <si>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</si>
  <si>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</si>
  <si>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</si>
  <si>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</si>
  <si>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</si>
  <si>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</si>
  <si>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</si>
  <si>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</si>
  <si>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</si>
  <si>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</si>
  <si>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</si>
  <si>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</si>
  <si>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</si>
  <si>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</si>
  <si>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</si>
  <si>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</si>
  <si>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</si>
  <si>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</si>
  <si>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</si>
  <si>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</si>
  <si>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</si>
  <si>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</si>
  <si>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</si>
  <si>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</si>
  <si>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</si>
  <si>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</si>
  <si>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</si>
  <si>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</si>
  <si>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</si>
  <si>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</si>
  <si>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</si>
  <si>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</si>
  <si>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</si>
  <si>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</si>
  <si>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</si>
  <si>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</si>
  <si>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</si>
  <si>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</si>
  <si>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</si>
  <si>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</si>
  <si>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</si>
  <si>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</si>
  <si>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</si>
  <si>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</si>
  <si>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</si>
  <si>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</si>
  <si>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</si>
  <si>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</si>
  <si>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</si>
  <si>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</si>
  <si>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</si>
  <si>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</si>
  <si>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</si>
  <si>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</si>
  <si>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</si>
  <si>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</si>
  <si>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</si>
  <si>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</si>
  <si>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</si>
  <si>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</si>
  <si>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</si>
  <si>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</si>
  <si>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</si>
  <si>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</si>
  <si>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</si>
  <si>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</si>
  <si>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</si>
  <si>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</si>
  <si>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</si>
  <si>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</si>
  <si>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</si>
  <si>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</si>
  <si>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</si>
  <si>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</si>
  <si>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</si>
  <si>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</si>
  <si>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</si>
  <si>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</si>
  <si>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</si>
  <si>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</si>
  <si>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</si>
  <si>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</si>
  <si>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</si>
  <si>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</si>
  <si>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</si>
  <si>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</si>
  <si>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</si>
  <si>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</si>
  <si>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</si>
  <si>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</si>
  <si>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</si>
  <si>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</si>
  <si>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</si>
  <si>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</si>
  <si>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</si>
  <si>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</si>
  <si>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</si>
  <si>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</si>
  <si>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</si>
  <si>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</si>
  <si>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</si>
  <si>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</si>
  <si>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</si>
  <si>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</si>
  <si>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</si>
  <si>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</si>
  <si>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</si>
  <si>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</si>
  <si>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</si>
  <si>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</si>
  <si>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</si>
  <si>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</si>
  <si>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</si>
  <si>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</si>
  <si>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</si>
  <si>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</si>
  <si>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</si>
  <si>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</si>
  <si>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</si>
  <si>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</si>
  <si>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</si>
  <si>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</si>
  <si>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</si>
  <si>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</si>
  <si>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</si>
  <si>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</si>
  <si>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</si>
  <si>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</si>
  <si>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</si>
  <si>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</si>
  <si>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</si>
  <si>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</si>
  <si>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</si>
  <si>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</si>
  <si>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</si>
  <si>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</si>
  <si>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</si>
  <si>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</si>
  <si>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</si>
  <si>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</si>
  <si>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</si>
  <si>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</si>
  <si>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</si>
  <si>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</si>
  <si>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</si>
  <si>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</si>
  <si>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</si>
  <si>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</si>
  <si>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</si>
  <si>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</si>
  <si>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</si>
  <si>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</si>
  <si>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</si>
  <si>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</si>
  <si>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</si>
  <si>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</si>
  <si>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</si>
  <si>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</si>
  <si>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</si>
  <si>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</si>
  <si>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</si>
  <si>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</si>
  <si>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</si>
  <si>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</si>
  <si>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</si>
  <si>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</si>
  <si>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</si>
  <si>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</si>
  <si>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</si>
  <si>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</si>
  <si>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</si>
  <si>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</si>
  <si>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</si>
  <si>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</si>
  <si>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</si>
  <si>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</si>
  <si>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</si>
  <si>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</si>
  <si>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</si>
  <si>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</si>
  <si>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</si>
  <si>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</si>
  <si>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</si>
  <si>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</si>
  <si>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</si>
  <si>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</si>
  <si>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</si>
  <si>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</si>
  <si>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</si>
  <si>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</si>
  <si>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</si>
  <si>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</si>
  <si>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</si>
  <si>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</si>
  <si>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</si>
  <si>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</si>
  <si>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</si>
  <si>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</si>
  <si>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</si>
  <si>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</si>
  <si>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</si>
  <si>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</si>
  <si>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</si>
  <si>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</si>
  <si>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</si>
  <si>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</si>
  <si>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</si>
  <si>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</si>
  <si>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</si>
  <si>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</si>
  <si>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</si>
  <si>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</si>
  <si>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</si>
  <si>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</si>
  <si>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</si>
  <si>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</si>
  <si>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</si>
  <si>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</si>
  <si>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</si>
  <si>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</si>
  <si>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</si>
  <si>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</si>
  <si>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</si>
  <si>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</si>
  <si>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</si>
  <si>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</si>
  <si>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</si>
  <si>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</si>
  <si>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</si>
  <si>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</si>
  <si>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</si>
  <si>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</si>
  <si>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</si>
  <si>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</si>
  <si>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</si>
  <si>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</si>
  <si>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</si>
  <si>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</si>
  <si>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</si>
  <si>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</si>
  <si>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</si>
  <si>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</si>
  <si>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</si>
  <si>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</si>
  <si>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</si>
  <si>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</si>
  <si>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</si>
  <si>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</si>
  <si>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</si>
  <si>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</si>
  <si>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</si>
  <si>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</si>
  <si>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</si>
  <si>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</si>
  <si>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</si>
  <si>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</si>
  <si>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</si>
  <si>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</si>
  <si>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</si>
  <si>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</si>
  <si>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</si>
  <si>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</si>
  <si>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</si>
  <si>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</si>
  <si>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</si>
  <si>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</si>
  <si>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</si>
  <si>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</si>
  <si>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</si>
  <si>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</si>
  <si>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</si>
  <si>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</si>
  <si>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</si>
  <si>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</si>
  <si>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</si>
  <si>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</si>
  <si>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</si>
  <si>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</si>
  <si>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</si>
  <si>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</si>
  <si>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</si>
  <si>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</si>
  <si>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</si>
  <si>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</si>
  <si>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</si>
  <si>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</si>
  <si>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</si>
  <si>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</si>
  <si>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</si>
  <si>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</si>
  <si>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</si>
  <si>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</si>
  <si>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</si>
  <si>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</si>
  <si>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</si>
  <si>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</si>
  <si>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</si>
  <si>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</si>
  <si>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</si>
  <si>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</si>
  <si>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</si>
  <si>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</si>
  <si>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</si>
  <si>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</si>
  <si>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</si>
  <si>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</si>
  <si>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</si>
  <si>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</si>
  <si>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</si>
  <si>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</si>
  <si>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</si>
  <si>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</si>
  <si>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</si>
  <si>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</si>
  <si>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</si>
  <si>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</si>
  <si>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</si>
  <si>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</si>
  <si>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</si>
  <si>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</si>
  <si>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</si>
  <si>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</si>
  <si>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</si>
  <si>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</si>
  <si>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</si>
  <si>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</si>
  <si>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</si>
  <si>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</si>
  <si>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</si>
  <si>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</si>
  <si>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</si>
  <si>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</si>
  <si>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</si>
  <si>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</si>
  <si>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</si>
  <si>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</si>
  <si>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</si>
  <si>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</si>
  <si>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</si>
  <si>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</si>
  <si>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</si>
  <si>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</si>
  <si>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</si>
  <si>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</si>
  <si>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</si>
  <si>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</si>
  <si>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</si>
  <si>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</si>
  <si>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</si>
  <si>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</si>
  <si>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</si>
  <si>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</si>
  <si>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</si>
  <si>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</si>
  <si>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</si>
  <si>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</si>
  <si>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</si>
  <si>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</si>
  <si>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</si>
  <si>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</si>
  <si>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</si>
  <si>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</si>
  <si>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</si>
  <si>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</si>
  <si>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</si>
  <si>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</si>
  <si>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</si>
  <si>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</si>
  <si>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</si>
  <si>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</si>
  <si>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</si>
  <si>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</si>
  <si>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</si>
  <si>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</si>
  <si>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</si>
  <si>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</si>
  <si>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</si>
  <si>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</si>
  <si>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</si>
  <si>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</si>
  <si>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</si>
  <si>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</si>
  <si>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</si>
  <si>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</si>
  <si>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</si>
  <si>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</si>
  <si>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</si>
  <si>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</si>
  <si>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</si>
  <si>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</si>
  <si>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</si>
  <si>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</si>
  <si>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</si>
  <si>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</si>
  <si>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</si>
  <si>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</si>
  <si>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</si>
  <si>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</si>
  <si>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</si>
  <si>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</si>
  <si>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</si>
  <si>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</si>
  <si>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</si>
  <si>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</si>
  <si>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</si>
  <si>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</si>
  <si>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</si>
  <si>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</si>
  <si>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</si>
  <si>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</si>
  <si>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</si>
  <si>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</si>
  <si>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</si>
  <si>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</si>
  <si>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</si>
  <si>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</si>
  <si>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</si>
  <si>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</si>
  <si>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</si>
  <si>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</si>
  <si>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</si>
  <si>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</si>
  <si>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</si>
  <si>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</si>
  <si>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</si>
  <si>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</si>
  <si>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</si>
  <si>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</si>
  <si>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</si>
  <si>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</si>
  <si>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</si>
  <si>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</si>
  <si>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</si>
  <si>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</si>
  <si>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</si>
  <si>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</si>
  <si>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</si>
  <si>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</si>
  <si>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</si>
  <si>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</si>
  <si>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</si>
  <si>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</si>
  <si>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</si>
  <si>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</si>
  <si>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</si>
  <si>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</si>
  <si>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</si>
  <si>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</si>
  <si>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</si>
  <si>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</si>
  <si>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</si>
  <si>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</si>
  <si>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</si>
  <si>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</si>
  <si>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</si>
  <si>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</si>
  <si>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</si>
  <si>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</si>
  <si>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</si>
  <si>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</si>
  <si>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</si>
  <si>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</si>
  <si>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</si>
  <si>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</si>
  <si>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</si>
  <si>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</si>
  <si>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</si>
  <si>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</si>
  <si>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</si>
  <si>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</si>
  <si>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</si>
  <si>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</si>
  <si>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</si>
  <si>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</si>
  <si>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</si>
  <si>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</si>
  <si>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</si>
  <si>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</si>
  <si>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</si>
  <si>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</si>
  <si>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</si>
  <si>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</si>
  <si>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</si>
  <si>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</si>
  <si>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</si>
  <si>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</si>
  <si>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</si>
  <si>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</si>
  <si>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</si>
  <si>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</si>
  <si>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</si>
  <si>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</si>
  <si>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</si>
  <si>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</si>
  <si>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</si>
  <si>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</si>
  <si>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</si>
  <si>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</si>
  <si>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</si>
  <si>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</si>
  <si>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</si>
  <si>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</si>
  <si>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</si>
  <si>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</si>
  <si>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</si>
  <si>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</si>
  <si>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</si>
  <si>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</si>
  <si>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</si>
  <si>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</si>
  <si>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</si>
  <si>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</si>
  <si>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</si>
  <si>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</si>
  <si>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</si>
  <si>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</si>
  <si>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</si>
  <si>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</si>
  <si>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</si>
  <si>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</si>
  <si>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</si>
  <si>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</si>
  <si>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</si>
  <si>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</si>
  <si>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</si>
  <si>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</si>
  <si>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</si>
  <si>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</si>
  <si>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</si>
  <si>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</si>
  <si>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</si>
  <si>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</si>
  <si>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</si>
  <si>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</si>
  <si>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</si>
  <si>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</si>
  <si>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</si>
  <si>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</si>
  <si>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</si>
  <si>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</si>
  <si>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</si>
  <si>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</si>
  <si>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</si>
  <si>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</si>
  <si>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</si>
  <si>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</si>
  <si>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</si>
  <si>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</si>
  <si>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</si>
  <si>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</si>
  <si>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</si>
  <si>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</si>
  <si>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</si>
  <si>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</si>
  <si>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</si>
  <si>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</si>
  <si>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</si>
  <si>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</si>
  <si>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</si>
  <si>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</si>
  <si>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</si>
  <si>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</si>
  <si>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</si>
  <si>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</si>
  <si>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</si>
  <si>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</si>
  <si>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</si>
  <si>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</si>
  <si>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</si>
  <si>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</si>
  <si>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</si>
  <si>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</si>
  <si>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</si>
  <si>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</si>
  <si>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</si>
  <si>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</si>
  <si>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</si>
  <si>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</si>
  <si>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</si>
  <si>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</si>
  <si>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</si>
  <si>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</si>
  <si>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</si>
  <si>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</si>
  <si>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</si>
  <si>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</si>
  <si>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</si>
  <si>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</si>
  <si>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</si>
  <si>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</si>
  <si>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</si>
  <si>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</si>
  <si>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</si>
  <si>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</si>
  <si>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</si>
  <si>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</si>
  <si>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</si>
  <si>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</si>
  <si>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</si>
  <si>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</si>
  <si>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</si>
  <si>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</si>
  <si>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</si>
  <si>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</si>
  <si>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</si>
  <si>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</si>
  <si>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</si>
  <si>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</si>
  <si>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</si>
  <si>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</si>
  <si>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</si>
  <si>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</si>
  <si>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</si>
  <si>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</si>
  <si>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</si>
  <si>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</si>
  <si>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</si>
  <si>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</si>
  <si>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</si>
  <si>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</si>
  <si>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</si>
  <si>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</si>
  <si>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</si>
  <si>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</si>
  <si>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</si>
  <si>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</si>
  <si>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</si>
  <si>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</si>
  <si>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</si>
  <si>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</si>
  <si>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</si>
  <si>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</si>
  <si>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</si>
  <si>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</si>
  <si>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</si>
  <si>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</si>
  <si>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</si>
  <si>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</si>
  <si>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</si>
  <si>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</si>
  <si>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</si>
  <si>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</si>
  <si>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</si>
  <si>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</si>
  <si>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</si>
  <si>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</si>
  <si>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</si>
  <si>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</si>
  <si>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</si>
  <si>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</si>
  <si>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</si>
  <si>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</si>
  <si>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</si>
  <si>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</si>
  <si>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</si>
  <si>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</si>
  <si>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</si>
  <si>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</si>
  <si>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</si>
  <si>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</si>
  <si>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</si>
  <si>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</si>
  <si>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</si>
  <si>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</si>
  <si>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</si>
  <si>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</si>
  <si>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</si>
  <si>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</si>
  <si>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</si>
  <si>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</si>
  <si>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</si>
  <si>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</si>
  <si>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</si>
  <si>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</si>
  <si>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</si>
  <si>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</si>
  <si>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</si>
  <si>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</si>
  <si>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</si>
  <si>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</si>
  <si>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</si>
  <si>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</si>
  <si>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</si>
  <si>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</si>
  <si>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</si>
  <si>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</si>
  <si>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</si>
  <si>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</si>
  <si>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</si>
  <si>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</si>
  <si>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</si>
  <si>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</si>
  <si>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</si>
  <si>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</si>
  <si>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</si>
  <si>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</si>
  <si>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</si>
  <si>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</si>
  <si>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</si>
  <si>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</si>
  <si>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</si>
  <si>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</si>
  <si>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</si>
  <si>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</si>
  <si>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</si>
  <si>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</si>
  <si>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</si>
  <si>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</si>
  <si>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</si>
  <si>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</si>
  <si>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</si>
  <si>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</si>
  <si>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</si>
  <si>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</si>
  <si>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</si>
  <si>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</si>
  <si>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</si>
  <si>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</si>
  <si>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</si>
  <si>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</si>
  <si>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</si>
  <si>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</si>
  <si>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</si>
  <si>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</si>
  <si>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</si>
  <si>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</si>
  <si>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</si>
  <si>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</si>
  <si>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</si>
  <si>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</si>
  <si>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</si>
  <si>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</si>
  <si>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</si>
  <si>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</si>
  <si>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</si>
  <si>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</si>
  <si>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</si>
  <si>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</si>
  <si>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</si>
  <si>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</si>
  <si>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</si>
  <si>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</si>
  <si>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</si>
  <si>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</si>
  <si>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</si>
  <si>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</si>
  <si>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</si>
  <si>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</si>
  <si>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</si>
  <si>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</si>
  <si>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</si>
  <si>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</si>
  <si>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</si>
  <si>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</si>
  <si>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</si>
  <si>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</si>
  <si>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</si>
  <si>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</si>
  <si>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</si>
  <si>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</si>
  <si>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</si>
  <si>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</si>
  <si>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</si>
  <si>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</si>
  <si>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</si>
  <si>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</si>
  <si>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</si>
  <si>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</si>
  <si>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</si>
  <si>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</si>
  <si>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</si>
  <si>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</si>
  <si>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</si>
  <si>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</si>
  <si>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</si>
  <si>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</si>
  <si>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</si>
  <si>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</si>
  <si>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</si>
  <si>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</si>
  <si>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</si>
  <si>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</si>
  <si>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</si>
  <si>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</si>
  <si>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</si>
  <si>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</si>
  <si>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</si>
  <si>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</si>
  <si>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</si>
  <si>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</si>
  <si>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</si>
  <si>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</si>
  <si>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</si>
  <si>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</si>
  <si>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</si>
  <si>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</si>
  <si>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</si>
  <si>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</si>
  <si>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</si>
  <si>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</si>
  <si>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</si>
  <si>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</si>
  <si>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</si>
  <si>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</si>
  <si>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</si>
  <si>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</si>
  <si>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</si>
  <si>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</si>
  <si>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</si>
  <si>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</si>
  <si>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</si>
  <si>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</si>
  <si>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</si>
  <si>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</si>
  <si>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</si>
  <si>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</si>
  <si>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</si>
  <si>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</si>
  <si>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</si>
  <si>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</si>
  <si>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</si>
  <si>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</si>
  <si>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</si>
  <si>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</si>
  <si>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</si>
  <si>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</si>
  <si>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</si>
  <si>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</si>
  <si>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</si>
  <si>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</si>
  <si>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</si>
  <si>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</si>
  <si>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</si>
  <si>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</si>
  <si>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</si>
  <si>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</si>
  <si>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</si>
  <si>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</si>
  <si>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</si>
  <si>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</si>
  <si>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</si>
  <si>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</si>
  <si>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</si>
  <si>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</si>
  <si>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</si>
  <si>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</si>
  <si>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</si>
  <si>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</si>
  <si>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</si>
  <si>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</si>
  <si>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</si>
  <si>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</si>
  <si>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</si>
  <si>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</si>
  <si>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</si>
  <si>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</si>
  <si>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</si>
  <si>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</si>
  <si>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</si>
  <si>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</si>
  <si>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</si>
  <si>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</si>
  <si>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</si>
  <si>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</si>
  <si>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</si>
  <si>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</si>
  <si>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</si>
  <si>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</si>
  <si>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</si>
  <si>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</si>
  <si>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</si>
  <si>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</si>
  <si>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</si>
  <si>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</si>
  <si>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</si>
  <si>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</si>
  <si>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</si>
  <si>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</si>
  <si>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</si>
  <si>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</si>
  <si>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</si>
  <si>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</si>
  <si>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</si>
  <si>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</si>
  <si>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</si>
  <si>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</si>
  <si>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</si>
  <si>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</si>
  <si>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</si>
  <si>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</si>
  <si>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</si>
  <si>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</si>
  <si>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</si>
  <si>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</si>
  <si>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</si>
  <si>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</si>
  <si>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</si>
  <si>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</si>
  <si>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</si>
  <si>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</si>
  <si>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</si>
  <si>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</si>
  <si>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</si>
  <si>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</si>
  <si>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</si>
  <si>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</si>
  <si>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</si>
  <si>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</si>
  <si>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</si>
  <si>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</si>
  <si>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</si>
  <si>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</si>
  <si>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</si>
  <si>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</si>
  <si>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</si>
  <si>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</si>
  <si>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</si>
  <si>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</si>
  <si>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</si>
  <si>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</si>
  <si>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</si>
  <si>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</si>
  <si>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</si>
  <si>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</si>
  <si>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</si>
  <si>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</si>
  <si>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</si>
  <si>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</si>
  <si>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</si>
  <si>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</si>
  <si>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</si>
  <si>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</si>
  <si>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</si>
  <si>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</si>
  <si>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</si>
  <si>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</si>
  <si>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</si>
  <si>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</si>
  <si>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</si>
  <si>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</si>
  <si>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</si>
  <si>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</si>
  <si>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</si>
  <si>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</si>
  <si>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</si>
  <si>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</si>
  <si>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</si>
  <si>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</si>
  <si>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</si>
  <si>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</si>
  <si>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</si>
  <si>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</si>
  <si>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</si>
  <si>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</si>
  <si>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</si>
  <si>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</si>
  <si>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</si>
  <si>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</si>
  <si>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</si>
  <si>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</si>
  <si>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</si>
  <si>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</si>
  <si>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</si>
  <si>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</si>
  <si>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</si>
  <si>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</si>
  <si>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</si>
  <si>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</si>
  <si>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</si>
  <si>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</si>
  <si>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</si>
  <si>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</si>
  <si>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</si>
  <si>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</si>
  <si>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</si>
  <si>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</si>
  <si>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</si>
  <si>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</si>
  <si>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</si>
  <si>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</si>
  <si>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</si>
  <si>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</si>
  <si>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</si>
  <si>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</si>
  <si>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</si>
  <si>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</si>
  <si>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</si>
  <si>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</si>
  <si>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</si>
  <si>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</si>
  <si>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</si>
  <si>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</si>
  <si>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</si>
  <si>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</si>
  <si>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</si>
  <si>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</si>
  <si>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</si>
  <si>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</si>
  <si>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</si>
  <si>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</si>
  <si>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</si>
  <si>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</si>
  <si>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</si>
  <si>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</si>
  <si>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</si>
  <si>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</si>
  <si>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</si>
  <si>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</si>
  <si>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</si>
  <si>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</si>
  <si>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</si>
  <si>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</si>
  <si>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</si>
  <si>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</si>
  <si>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</si>
  <si>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</si>
  <si>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</si>
  <si>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</si>
  <si>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</si>
  <si>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</si>
  <si>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</si>
  <si>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</si>
  <si>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</si>
  <si>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</si>
  <si>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</si>
  <si>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</si>
  <si>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</si>
  <si>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</si>
  <si>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</si>
  <si>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</si>
  <si>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</si>
  <si>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</si>
  <si>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</si>
  <si>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</si>
  <si>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</si>
  <si>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</si>
  <si>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</si>
  <si>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</si>
  <si>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</si>
  <si>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</si>
  <si>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</si>
  <si>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</si>
  <si>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</si>
  <si>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</si>
  <si>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</si>
  <si>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</si>
  <si>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</si>
  <si>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</si>
  <si>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</si>
  <si>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</si>
  <si>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</si>
  <si>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</si>
  <si>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</si>
  <si>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</si>
  <si>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</si>
  <si>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</si>
  <si>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</si>
  <si>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</si>
  <si>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</si>
  <si>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</si>
  <si>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</si>
  <si>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</si>
  <si>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</si>
  <si>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</si>
  <si>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</si>
  <si>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</si>
  <si>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</si>
  <si>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</si>
  <si>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</si>
  <si>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</si>
  <si>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</si>
  <si>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</si>
  <si>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</si>
  <si>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</si>
  <si>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</si>
  <si>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</si>
  <si>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</si>
  <si>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</si>
  <si>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</si>
  <si>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</si>
  <si>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</si>
  <si>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</si>
  <si>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</si>
  <si>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</si>
  <si>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</si>
  <si>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</si>
  <si>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</si>
  <si>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</si>
  <si>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</si>
  <si>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</si>
  <si>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</si>
  <si>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</si>
  <si>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</si>
  <si>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</si>
  <si>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</si>
  <si>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</si>
  <si>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</si>
  <si>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</si>
  <si>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</si>
  <si>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</si>
  <si>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</si>
  <si>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</si>
  <si>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</si>
  <si>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</si>
  <si>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</si>
  <si>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</si>
  <si>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</si>
  <si>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</si>
  <si>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</si>
  <si>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</si>
  <si>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</si>
  <si>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</si>
  <si>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</si>
  <si>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</si>
  <si>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</si>
  <si>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</si>
  <si>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</si>
  <si>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</si>
  <si>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</si>
  <si>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</si>
  <si>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</si>
  <si>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</si>
  <si>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</si>
  <si>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</si>
  <si>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</si>
  <si>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</si>
  <si>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</si>
  <si>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</si>
  <si>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</si>
  <si>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</si>
  <si>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</si>
  <si>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</si>
  <si>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</si>
  <si>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</si>
  <si>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</si>
  <si>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</si>
  <si>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</si>
  <si>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</si>
  <si>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</si>
  <si>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</si>
  <si>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</si>
  <si>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</si>
  <si>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</si>
  <si>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</si>
  <si>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</si>
  <si>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</si>
  <si>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</si>
  <si>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</si>
  <si>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</si>
  <si>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</si>
  <si>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</si>
  <si>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</si>
  <si>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</si>
  <si>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</si>
  <si>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</si>
  <si>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</si>
  <si>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</si>
  <si>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</si>
  <si>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</si>
  <si>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</si>
  <si>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</si>
  <si>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</si>
  <si>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</si>
  <si>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</si>
  <si>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</si>
  <si>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</si>
  <si>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</si>
  <si>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</si>
  <si>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</si>
  <si>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</si>
  <si>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</si>
  <si>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</si>
  <si>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</si>
  <si>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</si>
  <si>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</si>
  <si>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</si>
  <si>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</si>
  <si>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</si>
  <si>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</si>
  <si>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</si>
  <si>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</si>
  <si>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</si>
  <si>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</si>
  <si>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</si>
  <si>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</si>
  <si>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</si>
  <si>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</si>
  <si>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</si>
  <si>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</si>
  <si>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</si>
  <si>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</si>
  <si>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</si>
  <si>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</si>
  <si>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</si>
  <si>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</si>
  <si>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</si>
  <si>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</si>
  <si>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</si>
  <si>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</si>
  <si>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</si>
  <si>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</si>
  <si>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</si>
  <si>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</si>
  <si>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</si>
  <si>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</si>
  <si>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</si>
  <si>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</si>
  <si>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</si>
  <si>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</si>
  <si>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</si>
  <si>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</si>
  <si>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</si>
  <si>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</si>
  <si>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</si>
  <si>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</si>
  <si>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</si>
  <si>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</si>
  <si>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</si>
  <si>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</si>
  <si>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</si>
  <si>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</si>
  <si>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</si>
  <si>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</si>
  <si>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</si>
  <si>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</si>
  <si>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</si>
  <si>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</si>
  <si>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</si>
  <si>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</si>
  <si>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</si>
  <si>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</si>
  <si>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</si>
  <si>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</si>
  <si>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</si>
  <si>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</si>
  <si>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</si>
  <si>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</si>
  <si>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</si>
  <si>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</si>
  <si>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</si>
  <si>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</si>
  <si>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</si>
  <si>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</si>
  <si>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</si>
  <si>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</si>
  <si>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</si>
  <si>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</si>
  <si>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</si>
  <si>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</si>
  <si>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</si>
  <si>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</si>
  <si>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</si>
  <si>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</si>
  <si>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</si>
  <si>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</si>
  <si>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</si>
  <si>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</si>
  <si>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</si>
  <si>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</si>
  <si>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</si>
  <si>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</si>
  <si>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</si>
  <si>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</si>
  <si>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</si>
  <si>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</si>
  <si>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</si>
  <si>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</si>
  <si>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</si>
  <si>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</si>
  <si>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</si>
  <si>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</si>
  <si>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</si>
  <si>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</si>
  <si>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</si>
  <si>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</si>
  <si>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</si>
  <si>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</si>
  <si>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</si>
  <si>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</si>
  <si>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</si>
  <si>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</si>
  <si>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</si>
  <si>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</si>
  <si>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</si>
  <si>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</si>
  <si>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</si>
  <si>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</si>
  <si>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</si>
  <si>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</si>
  <si>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</si>
  <si>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</si>
  <si>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</si>
  <si>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</si>
  <si>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</si>
  <si>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</si>
  <si>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</si>
  <si>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</si>
  <si>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</si>
  <si>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</si>
  <si>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</si>
  <si>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</si>
  <si>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</si>
  <si>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</si>
  <si>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</si>
  <si>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</si>
  <si>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</si>
  <si>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</si>
  <si>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</si>
  <si>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</si>
  <si>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</si>
  <si>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</si>
  <si>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</si>
  <si>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</si>
  <si>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</si>
  <si>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</si>
  <si>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</si>
  <si>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</si>
  <si>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</si>
  <si>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</si>
  <si>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</si>
  <si>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</si>
  <si>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</si>
  <si>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</si>
  <si>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</si>
  <si>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</si>
  <si>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</si>
  <si>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</si>
  <si>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</si>
  <si>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</si>
  <si>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</si>
  <si>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</si>
  <si>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</si>
  <si>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</si>
  <si>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</si>
  <si>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</si>
  <si>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</si>
  <si>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</si>
  <si>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</si>
  <si>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</si>
  <si>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</si>
  <si>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</si>
  <si>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</si>
  <si>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</si>
  <si>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</si>
  <si>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</si>
  <si>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</si>
  <si>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</si>
  <si>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</si>
  <si>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</si>
  <si>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</si>
  <si>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</si>
  <si>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</si>
  <si>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</si>
  <si>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</si>
  <si>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</si>
  <si>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</si>
  <si>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</si>
  <si>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</si>
  <si>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</si>
  <si>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</si>
  <si>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</si>
  <si>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</si>
  <si>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</si>
  <si>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</si>
  <si>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</si>
  <si>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</si>
  <si>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</si>
  <si>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</si>
  <si>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</si>
  <si>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</si>
  <si>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</si>
  <si>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</si>
  <si>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</si>
  <si>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</si>
  <si>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</si>
  <si>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</si>
  <si>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</si>
  <si>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</si>
  <si>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</si>
  <si>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</si>
  <si>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</si>
  <si>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</si>
  <si>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</si>
  <si>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</si>
  <si>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</si>
  <si>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</si>
  <si>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</si>
  <si>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</si>
  <si>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</si>
  <si>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</si>
  <si>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</si>
  <si>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</si>
  <si>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</si>
  <si>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</si>
  <si>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</si>
  <si>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</si>
  <si>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</si>
  <si>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</si>
  <si>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</si>
  <si>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</si>
  <si>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</si>
  <si>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</si>
  <si>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</si>
  <si>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</si>
  <si>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</si>
  <si>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</si>
  <si>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</si>
  <si>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</si>
  <si>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</si>
  <si>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</si>
  <si>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</si>
  <si>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</si>
  <si>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</si>
  <si>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</si>
  <si>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</si>
  <si>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</si>
  <si>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</si>
  <si>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</si>
  <si>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</si>
  <si>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</si>
  <si>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</si>
  <si>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</si>
  <si>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</si>
  <si>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</si>
  <si>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</si>
  <si>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</si>
  <si>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</si>
  <si>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</si>
  <si>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</si>
  <si>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</si>
  <si>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</si>
  <si>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</si>
  <si>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</si>
  <si>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</si>
  <si>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</si>
  <si>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</si>
  <si>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</si>
  <si>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</si>
  <si>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</si>
  <si>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</si>
  <si>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</si>
  <si>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</si>
  <si>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</si>
  <si>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</si>
  <si>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</si>
  <si>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</si>
  <si>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</si>
  <si>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</si>
  <si>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</si>
  <si>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</si>
  <si>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</si>
  <si>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</si>
  <si>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</si>
  <si>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</si>
  <si>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</si>
  <si>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</si>
  <si>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</si>
  <si>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</si>
  <si>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</si>
  <si>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</si>
  <si>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</si>
  <si>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</si>
  <si>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</si>
  <si>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</si>
  <si>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</si>
  <si>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</si>
  <si>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</si>
  <si>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</si>
  <si>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</si>
  <si>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</si>
  <si>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</si>
  <si>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</si>
  <si>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</si>
  <si>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</si>
  <si>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</si>
  <si>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</si>
  <si>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</si>
  <si>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</si>
  <si>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</si>
  <si>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</si>
  <si>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</si>
  <si>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</si>
  <si>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</si>
  <si>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</si>
  <si>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</si>
  <si>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</si>
  <si>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</si>
  <si>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</si>
  <si>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</si>
  <si>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</si>
  <si>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</si>
  <si>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</si>
  <si>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</si>
  <si>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</si>
  <si>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</si>
  <si>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</si>
  <si>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</si>
  <si>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</si>
  <si>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</si>
  <si>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</si>
  <si>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</si>
  <si>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</si>
  <si>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</si>
  <si>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</si>
  <si>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</si>
  <si>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</si>
  <si>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</si>
  <si>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</si>
  <si>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</si>
  <si>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</si>
  <si>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</si>
  <si>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</si>
  <si>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</si>
  <si>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</si>
  <si>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</si>
  <si>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</si>
  <si>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</si>
  <si>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</si>
  <si>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</si>
  <si>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</si>
  <si>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</si>
  <si>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</si>
  <si>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</si>
  <si>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</si>
  <si>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</si>
  <si>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</si>
  <si>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</si>
  <si>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</si>
  <si>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</si>
  <si>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</si>
  <si>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</si>
  <si>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</si>
  <si>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</si>
  <si>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</si>
  <si>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</si>
  <si>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</si>
  <si>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</si>
  <si>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</si>
  <si>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</si>
  <si>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</si>
  <si>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</si>
  <si>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</si>
  <si>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</si>
  <si>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</si>
  <si>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</si>
  <si>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</si>
  <si>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</si>
  <si>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</si>
  <si>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</si>
  <si>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</si>
  <si>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</si>
  <si>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</si>
  <si>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</si>
  <si>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</si>
  <si>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</si>
  <si>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</si>
  <si>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</si>
  <si>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</si>
  <si>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</si>
  <si>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</si>
  <si>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</si>
  <si>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</si>
  <si>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</si>
  <si>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</si>
  <si>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</si>
  <si>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</si>
  <si>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</si>
  <si>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</si>
  <si>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</si>
  <si>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</si>
  <si>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</si>
  <si>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</si>
  <si>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</si>
  <si>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</si>
  <si>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</si>
  <si>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</si>
  <si>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</si>
  <si>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</si>
  <si>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</si>
  <si>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</si>
  <si>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</si>
  <si>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</si>
  <si>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</si>
  <si>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</si>
  <si>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</si>
  <si>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</si>
  <si>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</si>
  <si>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</si>
  <si>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</si>
  <si>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</si>
  <si>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</si>
  <si>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</si>
  <si>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</si>
  <si>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</si>
  <si>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</si>
  <si>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</si>
  <si>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</si>
  <si>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</si>
  <si>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</si>
  <si>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</si>
  <si>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</si>
  <si>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</si>
  <si>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</si>
  <si>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</si>
  <si>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</si>
  <si>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</si>
  <si>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</si>
  <si>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</si>
  <si>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</si>
  <si>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</si>
  <si>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</si>
  <si>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</si>
  <si>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</si>
  <si>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</si>
  <si>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</si>
  <si>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</si>
  <si>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</si>
  <si>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</si>
  <si>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</si>
  <si>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</si>
  <si>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</si>
  <si>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</si>
  <si>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</si>
  <si>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</si>
  <si>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</si>
  <si>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</si>
  <si>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</si>
  <si>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</si>
  <si>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</si>
  <si>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</si>
  <si>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</si>
  <si>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</si>
  <si>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</si>
  <si>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</si>
  <si>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</si>
  <si>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</si>
  <si>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</si>
  <si>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</si>
  <si>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</si>
  <si>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</si>
  <si>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</si>
  <si>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</si>
  <si>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</si>
  <si>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</si>
  <si>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</si>
  <si>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</si>
  <si>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</si>
  <si>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</si>
  <si>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</si>
  <si>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</si>
  <si>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</si>
  <si>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</si>
  <si>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</si>
  <si>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</si>
  <si>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</si>
  <si>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</si>
  <si>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</si>
  <si>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</si>
  <si>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</si>
  <si>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</si>
  <si>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</si>
  <si>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</si>
  <si>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</si>
  <si>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</si>
  <si>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</si>
  <si>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</si>
  <si>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</si>
  <si>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</si>
  <si>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</si>
  <si>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</si>
  <si>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</si>
  <si>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</si>
  <si>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</si>
  <si>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</si>
  <si>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</si>
  <si>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</si>
  <si>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</si>
  <si>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</si>
  <si>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</si>
  <si>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</si>
  <si>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</si>
  <si>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</si>
  <si>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</si>
  <si>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</si>
  <si>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</si>
  <si>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</si>
  <si>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</si>
  <si>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</si>
  <si>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</si>
  <si>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</si>
  <si>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</si>
  <si>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</si>
  <si>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</si>
  <si>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</si>
  <si>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</si>
  <si>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</si>
  <si>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</si>
  <si>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</si>
  <si>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</si>
  <si>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</si>
  <si>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</si>
  <si>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</si>
  <si>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</si>
  <si>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</si>
  <si>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</si>
  <si>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</si>
  <si>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</si>
  <si>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</si>
  <si>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</si>
  <si>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</si>
  <si>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</si>
  <si>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</si>
  <si>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</si>
  <si>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</si>
  <si>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</si>
  <si>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</si>
  <si>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</si>
  <si>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</si>
  <si>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</si>
  <si>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</si>
  <si>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</si>
  <si>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</si>
  <si>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</si>
  <si>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</si>
  <si>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</si>
  <si>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</si>
  <si>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</si>
  <si>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</si>
  <si>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</si>
  <si>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</si>
  <si>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</si>
  <si>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</si>
  <si>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</si>
  <si>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</si>
  <si>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</si>
  <si>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</si>
  <si>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</si>
  <si>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</si>
  <si>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</si>
  <si>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</si>
  <si>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</si>
  <si>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</si>
  <si>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</si>
  <si>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</si>
  <si>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</si>
  <si>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</si>
  <si>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</si>
  <si>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</si>
  <si>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</si>
  <si>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</si>
  <si>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</si>
  <si>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</si>
  <si>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</si>
  <si>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</si>
  <si>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</si>
  <si>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</si>
  <si>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</si>
  <si>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</si>
  <si>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</si>
  <si>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</si>
  <si>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</si>
  <si>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</si>
  <si>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</si>
  <si>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</si>
  <si>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</si>
  <si>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</si>
  <si>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</si>
  <si>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</si>
  <si>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</si>
  <si>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</si>
  <si>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</si>
  <si>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</si>
  <si>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</si>
  <si>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</si>
  <si>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</si>
  <si>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</si>
  <si>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</si>
  <si>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</si>
  <si>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</si>
  <si>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</si>
  <si>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</si>
  <si>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</si>
  <si>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</si>
  <si>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</si>
  <si>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</si>
  <si>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</si>
  <si>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</si>
  <si>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</si>
  <si>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</si>
  <si>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</si>
  <si>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</si>
  <si>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</si>
  <si>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</si>
  <si>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</si>
  <si>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</si>
  <si>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</si>
  <si>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</si>
  <si>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</si>
  <si>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</si>
  <si>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</si>
  <si>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</si>
  <si>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</si>
  <si>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</si>
  <si>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</si>
  <si>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</si>
  <si>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</si>
  <si>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</si>
  <si>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</si>
  <si>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</si>
  <si>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</si>
  <si>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</si>
  <si>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</si>
  <si>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</si>
  <si>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</si>
  <si>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</si>
  <si>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</si>
  <si>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</si>
  <si>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</si>
  <si>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</si>
  <si>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</si>
  <si>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</si>
  <si>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</si>
  <si>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</si>
  <si>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</si>
  <si>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</si>
  <si>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</si>
  <si>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</si>
  <si>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</si>
  <si>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</si>
  <si>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</si>
  <si>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</si>
  <si>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</si>
  <si>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</si>
  <si>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</si>
  <si>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</si>
  <si>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</si>
  <si>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</si>
  <si>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</si>
  <si>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</si>
  <si>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</si>
  <si>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</si>
  <si>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</si>
  <si>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</si>
  <si>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</si>
  <si>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</si>
  <si>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</si>
  <si>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</si>
  <si>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</si>
  <si>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</si>
  <si>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</si>
  <si>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</si>
  <si>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</si>
  <si>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</si>
  <si>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</si>
  <si>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</si>
  <si>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</si>
  <si>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</si>
  <si>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</si>
  <si>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</si>
  <si>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</si>
  <si>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</si>
  <si>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</si>
  <si>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</si>
  <si>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</si>
  <si>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</si>
  <si>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</si>
  <si>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</si>
  <si>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</si>
  <si>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</si>
  <si>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</si>
  <si>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</si>
  <si>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</si>
  <si>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</si>
  <si>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</si>
  <si>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</si>
  <si>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</si>
  <si>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</si>
  <si>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</si>
  <si>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</si>
  <si>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</si>
  <si>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</si>
  <si>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</si>
  <si>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</si>
  <si>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</si>
  <si>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</si>
  <si>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</si>
  <si>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</si>
  <si>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</si>
  <si>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</si>
  <si>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</si>
  <si>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</si>
  <si>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</si>
  <si>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</si>
  <si>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</si>
  <si>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</si>
  <si>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</si>
  <si>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</si>
  <si>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</si>
  <si>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</si>
  <si>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</si>
  <si>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</si>
  <si>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</si>
  <si>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</si>
  <si>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</si>
  <si>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</si>
  <si>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</si>
  <si>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</si>
  <si>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</si>
  <si>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</si>
  <si>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</si>
  <si>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</si>
  <si>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</si>
  <si>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</si>
  <si>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</si>
  <si>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</si>
  <si>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</si>
  <si>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</si>
  <si>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</si>
  <si>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</si>
  <si>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</si>
  <si>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</si>
  <si>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</si>
  <si>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</si>
  <si>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</si>
  <si>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</si>
  <si>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</si>
  <si>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</si>
  <si>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</si>
  <si>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</si>
  <si>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</si>
  <si>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</si>
  <si>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</si>
  <si>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</si>
  <si>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</si>
  <si>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</si>
  <si>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</si>
  <si>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</si>
  <si>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</si>
  <si>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</si>
  <si>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</si>
  <si>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</si>
  <si>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</si>
  <si>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</si>
  <si>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</si>
  <si>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</si>
  <si>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</si>
  <si>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</si>
  <si>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</si>
  <si>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</si>
  <si>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</si>
  <si>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</si>
  <si>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</si>
  <si>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</si>
  <si>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</si>
  <si>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</si>
  <si>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</si>
  <si>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</si>
  <si>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</si>
  <si>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</si>
  <si>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</si>
  <si>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</si>
  <si>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</si>
  <si>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</si>
  <si>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</si>
  <si>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</si>
  <si>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</si>
  <si>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</si>
  <si>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</si>
  <si>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</si>
  <si>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</si>
  <si>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</si>
  <si>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</si>
  <si>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</si>
  <si>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</si>
  <si>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</si>
  <si>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</si>
  <si>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</si>
  <si>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</si>
  <si>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</si>
  <si>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</si>
  <si>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</si>
  <si>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</si>
  <si>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</si>
  <si>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</si>
  <si>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</si>
  <si>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</si>
  <si>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</si>
  <si>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</si>
  <si>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</si>
  <si>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</si>
  <si>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</si>
  <si>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</si>
  <si>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</si>
  <si>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</si>
  <si>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</si>
  <si>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</si>
  <si>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</si>
  <si>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</si>
  <si>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</si>
  <si>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</si>
  <si>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</si>
  <si>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</si>
  <si>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</si>
  <si>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</si>
  <si>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</si>
  <si>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</si>
  <si>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</si>
  <si>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</si>
  <si>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</si>
  <si>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</si>
  <si>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</si>
  <si>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</si>
  <si>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</si>
  <si>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</si>
  <si>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</si>
  <si>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</si>
  <si>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</si>
  <si>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</si>
  <si>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</si>
  <si>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</si>
  <si>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</si>
  <si>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</si>
  <si>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</si>
  <si>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</si>
  <si>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</si>
  <si>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</si>
  <si>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</si>
  <si>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</si>
  <si>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</si>
  <si>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</si>
  <si>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</si>
  <si>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</si>
  <si>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</si>
  <si>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</si>
  <si>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</si>
  <si>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</si>
  <si>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</si>
  <si>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</si>
  <si>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</si>
  <si>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</si>
  <si>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</si>
  <si>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</si>
  <si>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</si>
  <si>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</si>
  <si>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</si>
  <si>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</si>
  <si>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</si>
  <si>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</si>
  <si>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</si>
  <si>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</si>
  <si>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</si>
  <si>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</si>
  <si>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</si>
  <si>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</si>
  <si>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</si>
  <si>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</si>
  <si>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</si>
  <si>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</si>
  <si>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</si>
  <si>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</si>
  <si>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</si>
  <si>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</si>
  <si>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</si>
  <si>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</si>
  <si>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</si>
  <si>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</si>
  <si>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</si>
  <si>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</si>
  <si>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</si>
  <si>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</si>
  <si>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</si>
  <si>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</si>
  <si>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</si>
  <si>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</si>
  <si>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</si>
  <si>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</si>
  <si>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</si>
  <si>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</si>
  <si>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</si>
  <si>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</si>
  <si>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</si>
  <si>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</si>
  <si>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</si>
  <si>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</si>
  <si>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</si>
  <si>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</si>
  <si>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</si>
  <si>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</si>
  <si>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</si>
  <si>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</si>
  <si>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</si>
  <si>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</si>
  <si>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</si>
  <si>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</si>
  <si>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</si>
  <si>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</si>
  <si>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</si>
  <si>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</si>
  <si>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</si>
  <si>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</si>
  <si>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</si>
  <si>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</si>
  <si>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</si>
  <si>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</si>
  <si>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</si>
  <si>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</si>
  <si>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</si>
  <si>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</si>
  <si>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</si>
  <si>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</si>
  <si>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</si>
  <si>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</si>
  <si>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</si>
  <si>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</si>
  <si>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</si>
  <si>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</si>
  <si>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</si>
  <si>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</si>
  <si>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</si>
  <si>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</si>
  <si>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</si>
  <si>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</si>
  <si>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</si>
  <si>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</si>
  <si>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</si>
  <si>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</si>
  <si>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</si>
  <si>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</si>
  <si>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</si>
  <si>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</si>
  <si>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</si>
  <si>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</si>
  <si>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</si>
  <si>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</si>
  <si>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</si>
  <si>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</si>
  <si>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</si>
  <si>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</si>
  <si>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</si>
  <si>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</si>
  <si>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</si>
  <si>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</si>
  <si>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</si>
  <si>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</si>
  <si>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</si>
  <si>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</si>
  <si>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</si>
  <si>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</si>
  <si>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</si>
  <si>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</si>
  <si>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</si>
  <si>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</si>
  <si>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</si>
  <si>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</si>
  <si>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</si>
  <si>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</si>
  <si>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</si>
  <si>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</si>
  <si>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</si>
  <si>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</si>
  <si>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</si>
  <si>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</si>
  <si>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</si>
  <si>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</si>
  <si>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</si>
  <si>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</si>
  <si>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</si>
  <si>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</si>
  <si>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</si>
  <si>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</si>
  <si>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</si>
  <si>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</si>
  <si>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</si>
  <si>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</si>
  <si>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</si>
  <si>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</si>
  <si>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</si>
  <si>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</si>
  <si>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</si>
  <si>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</si>
  <si>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</si>
  <si>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</si>
  <si>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</si>
  <si>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</si>
  <si>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</si>
  <si>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</si>
  <si>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</si>
  <si>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</si>
  <si>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</si>
  <si>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</si>
  <si>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</si>
  <si>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</si>
  <si>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</si>
  <si>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</si>
  <si>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</si>
  <si>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</si>
  <si>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</si>
  <si>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</si>
  <si>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</si>
  <si>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</si>
  <si>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</si>
  <si>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</si>
  <si>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</si>
  <si>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</si>
  <si>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</si>
  <si>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</si>
  <si>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</si>
  <si>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</si>
  <si>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</si>
  <si>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</si>
  <si>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</si>
  <si>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</si>
  <si>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</si>
  <si>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</si>
  <si>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</si>
  <si>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</si>
  <si>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</si>
  <si>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</si>
  <si>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</si>
  <si>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</si>
  <si>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</si>
  <si>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</si>
  <si>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</si>
  <si>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</si>
  <si>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</si>
  <si>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</si>
  <si>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</si>
  <si>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</si>
  <si>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</si>
  <si>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</si>
  <si>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</si>
  <si>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</si>
  <si>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</si>
  <si>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</si>
  <si>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</si>
  <si>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</si>
  <si>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</si>
  <si>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</si>
  <si>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</si>
  <si>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</si>
  <si>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</si>
  <si>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</si>
  <si>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</si>
  <si>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</si>
  <si>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</si>
  <si>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</si>
  <si>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</si>
  <si>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</si>
  <si>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</si>
  <si>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</si>
  <si>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</si>
  <si>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</si>
  <si>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</si>
  <si>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</si>
  <si>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</si>
  <si>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</si>
  <si>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</si>
  <si>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</si>
  <si>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</si>
  <si>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</si>
  <si>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</si>
  <si>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</si>
  <si>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</si>
  <si>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</si>
  <si>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</si>
  <si>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</si>
  <si>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</si>
  <si>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</si>
  <si>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</si>
  <si>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</si>
  <si>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</si>
  <si>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</si>
  <si>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</si>
  <si>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</si>
  <si>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</si>
  <si>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</si>
  <si>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</si>
  <si>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</si>
  <si>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</si>
  <si>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</si>
  <si>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</si>
  <si>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</si>
  <si>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</si>
  <si>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</si>
  <si>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</si>
  <si>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</si>
  <si>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</si>
  <si>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</si>
  <si>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</si>
  <si>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</si>
  <si>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</si>
  <si>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</si>
  <si>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</si>
  <si>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</si>
  <si>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</si>
  <si>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</si>
  <si>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</si>
  <si>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</si>
  <si>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</si>
  <si>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</si>
  <si>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</si>
  <si>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</si>
  <si>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</si>
  <si>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</si>
  <si>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</si>
  <si>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</si>
  <si>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</si>
  <si>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</si>
  <si>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</si>
  <si>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</si>
  <si>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</si>
  <si>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</si>
  <si>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</si>
  <si>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</si>
  <si>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</si>
  <si>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</si>
  <si>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</si>
  <si>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</si>
  <si>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</si>
  <si>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</si>
  <si>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</si>
  <si>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</si>
  <si>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</si>
  <si>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</si>
  <si>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</si>
  <si>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</si>
  <si>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</si>
  <si>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</si>
  <si>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</si>
  <si>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</si>
  <si>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</si>
  <si>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</si>
  <si>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</si>
  <si>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</si>
  <si>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</si>
  <si>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</si>
  <si>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</si>
  <si>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</si>
  <si>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</si>
  <si>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</si>
  <si>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</si>
  <si>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</si>
  <si>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</si>
  <si>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</si>
  <si>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</si>
  <si>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</si>
  <si>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</si>
  <si>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</si>
  <si>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</si>
  <si>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</si>
  <si>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</si>
  <si>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</si>
  <si>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</si>
  <si>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</si>
  <si>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</si>
  <si>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</si>
  <si>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</si>
  <si>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</si>
  <si>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</si>
  <si>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</si>
  <si>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</si>
  <si>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</si>
  <si>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</si>
  <si>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</si>
  <si>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</si>
  <si>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</si>
  <si>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</si>
  <si>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</si>
  <si>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</si>
  <si>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</si>
  <si>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</si>
  <si>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</si>
  <si>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</si>
  <si>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</si>
  <si>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</si>
  <si>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</si>
  <si>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</si>
  <si>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</si>
  <si>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</si>
  <si>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</si>
  <si>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</si>
  <si>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</si>
  <si>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</si>
  <si>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</si>
  <si>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</si>
  <si>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</si>
  <si>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</si>
  <si>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</si>
  <si>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</si>
  <si>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</si>
  <si>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</si>
  <si>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</si>
  <si>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</si>
  <si>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</si>
  <si>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</si>
  <si>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</si>
  <si>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</si>
  <si>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</si>
  <si>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</si>
  <si>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</si>
  <si>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</si>
  <si>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</si>
  <si>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</si>
  <si>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</si>
  <si>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</si>
  <si>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</si>
  <si>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</si>
  <si>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</si>
  <si>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</si>
  <si>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</si>
  <si>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</si>
  <si>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</si>
  <si>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</si>
  <si>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</si>
  <si>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</si>
  <si>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</si>
  <si>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</si>
  <si>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</si>
  <si>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</si>
  <si>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</si>
  <si>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</si>
  <si>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</si>
  <si>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</si>
  <si>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</si>
  <si>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</si>
  <si>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</si>
  <si>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</si>
  <si>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</si>
  <si>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</si>
  <si>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</si>
  <si>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</si>
  <si>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</si>
  <si>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</si>
  <si>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</si>
  <si>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</si>
  <si>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</si>
  <si>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</si>
  <si>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</si>
  <si>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</si>
  <si>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</si>
  <si>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</si>
  <si>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</si>
  <si>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</si>
  <si>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</si>
  <si>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</si>
  <si>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</si>
  <si>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</si>
  <si>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</si>
  <si>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</si>
  <si>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</si>
  <si>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</si>
  <si>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</si>
  <si>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</si>
  <si>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</si>
  <si>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</si>
  <si>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</si>
  <si>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</si>
  <si>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</si>
  <si>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</si>
  <si>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</si>
  <si>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</si>
  <si>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</si>
  <si>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</si>
  <si>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</si>
  <si>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</si>
  <si>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</si>
  <si>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</si>
  <si>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</si>
  <si>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</si>
  <si>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</si>
  <si>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</si>
  <si>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</si>
  <si>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</si>
  <si>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</si>
  <si>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</si>
  <si>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</si>
  <si>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</si>
  <si>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</si>
  <si>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</si>
  <si>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</si>
  <si>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</si>
  <si>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</si>
  <si>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</si>
  <si>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</si>
  <si>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</si>
  <si>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</si>
  <si>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</si>
  <si>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</si>
  <si>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</si>
  <si>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</si>
  <si>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</si>
  <si>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</si>
  <si>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</si>
  <si>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</si>
  <si>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</si>
  <si>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</si>
  <si>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</si>
  <si>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</si>
  <si>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</si>
  <si>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</si>
  <si>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</si>
  <si>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</si>
  <si>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</si>
  <si>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</si>
  <si>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</si>
  <si>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</si>
  <si>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</si>
  <si>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</si>
  <si>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</si>
  <si>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</si>
  <si>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</si>
  <si>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</si>
  <si>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</si>
  <si>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</si>
  <si>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</si>
  <si>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</si>
  <si>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</si>
  <si>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</si>
  <si>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</si>
  <si>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</si>
  <si>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</si>
  <si>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</si>
  <si>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</si>
  <si>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</si>
  <si>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</si>
  <si>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</si>
  <si>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</si>
  <si>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</si>
  <si>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</si>
  <si>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</si>
  <si>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</si>
  <si>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</si>
  <si>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</si>
  <si>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</si>
  <si>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</si>
  <si>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</si>
  <si>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</si>
  <si>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</si>
  <si>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</si>
  <si>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</si>
  <si>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</si>
  <si>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</si>
  <si>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</si>
  <si>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</si>
  <si>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</si>
  <si>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</si>
  <si>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</si>
  <si>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</si>
  <si>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</si>
  <si>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</si>
  <si>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</si>
  <si>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</si>
  <si>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</si>
  <si>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</si>
  <si>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</si>
  <si>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</si>
  <si>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</si>
  <si>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</si>
  <si>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</si>
  <si>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</si>
  <si>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</si>
  <si>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</si>
  <si>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</si>
  <si>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</si>
  <si>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</si>
  <si>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</si>
  <si>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</si>
  <si>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</si>
  <si>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</si>
  <si>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</si>
  <si>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</si>
  <si>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</si>
  <si>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</si>
  <si>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</si>
  <si>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</si>
  <si>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</si>
  <si>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</si>
  <si>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</si>
  <si>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</si>
  <si>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</si>
  <si>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</si>
  <si>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</si>
  <si>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</si>
  <si>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</si>
  <si>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</si>
  <si>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</si>
  <si>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</si>
  <si>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</si>
  <si>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</si>
  <si>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</si>
  <si>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</si>
  <si>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</si>
  <si>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</si>
  <si>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</si>
  <si>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</si>
  <si>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</si>
  <si>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</si>
  <si>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</si>
  <si>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</si>
  <si>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</si>
  <si>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</si>
  <si>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</si>
  <si>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</si>
  <si>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</si>
  <si>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</si>
  <si>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</si>
  <si>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</si>
  <si>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</si>
  <si>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</si>
  <si>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</si>
  <si>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</si>
  <si>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</si>
  <si>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</si>
  <si>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</si>
  <si>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</si>
  <si>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</si>
  <si>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</si>
  <si>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</si>
  <si>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</si>
  <si>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</si>
  <si>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</si>
  <si>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</si>
  <si>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</si>
  <si>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</si>
  <si>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</si>
  <si>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</si>
  <si>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</si>
  <si>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</si>
  <si>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</si>
  <si>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</si>
  <si>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</si>
  <si>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</si>
  <si>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</si>
  <si>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</si>
  <si>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</si>
  <si>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</si>
  <si>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</si>
  <si>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</si>
  <si>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</si>
  <si>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</si>
  <si>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</si>
  <si>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</si>
  <si>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</si>
  <si>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</si>
  <si>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</si>
  <si>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</si>
  <si>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</si>
  <si>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</si>
  <si>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</si>
  <si>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</si>
  <si>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</si>
  <si>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</si>
  <si>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</si>
  <si>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</si>
  <si>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</si>
  <si>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</si>
  <si>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</si>
  <si>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</si>
  <si>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</si>
  <si>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</si>
  <si>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</si>
  <si>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</si>
  <si>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</si>
  <si>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</si>
  <si>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</si>
  <si>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</si>
  <si>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</si>
  <si>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</si>
  <si>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</si>
  <si>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</si>
  <si>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</si>
  <si>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</si>
  <si>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</si>
  <si>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</si>
  <si>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</si>
  <si>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</si>
  <si>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</si>
  <si>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</si>
  <si>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</si>
  <si>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</si>
  <si>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</si>
  <si>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</si>
  <si>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</si>
  <si>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</si>
  <si>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</si>
  <si>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</si>
  <si>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</si>
  <si>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</si>
  <si>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</si>
  <si>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</si>
  <si>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</si>
  <si>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</si>
  <si>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</si>
  <si>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</si>
  <si>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</si>
  <si>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</si>
  <si>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</si>
  <si>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</si>
  <si>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</si>
  <si>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</si>
  <si>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</si>
  <si>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</si>
  <si>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</si>
  <si>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</si>
  <si>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</si>
  <si>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</si>
  <si>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</si>
  <si>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</si>
  <si>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</si>
  <si>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</si>
  <si>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</si>
  <si>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</si>
  <si>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</si>
  <si>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</si>
  <si>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</si>
  <si>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</si>
  <si>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</si>
  <si>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</si>
  <si>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</si>
  <si>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</si>
  <si>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</si>
  <si>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</si>
  <si>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</si>
  <si>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</si>
  <si>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</si>
  <si>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</si>
  <si>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</si>
  <si>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</si>
  <si>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</si>
  <si>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</si>
  <si>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</si>
  <si>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</si>
  <si>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</si>
  <si>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</si>
  <si>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</si>
  <si>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</si>
  <si>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</si>
  <si>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</si>
  <si>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</si>
  <si>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</si>
  <si>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</si>
  <si>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</si>
  <si>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</si>
  <si>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</si>
  <si>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</si>
  <si>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</si>
  <si>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</si>
  <si>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</si>
  <si>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</si>
  <si>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</si>
  <si>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</si>
  <si>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</si>
  <si>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</si>
  <si>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</si>
  <si>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</si>
  <si>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</si>
  <si>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</si>
  <si>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</si>
  <si>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</si>
  <si>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</si>
  <si>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</si>
  <si>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</si>
  <si>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</si>
  <si>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</si>
  <si>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</si>
  <si>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</si>
  <si>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</si>
  <si>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</si>
  <si>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</si>
  <si>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</si>
  <si>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</si>
  <si>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</si>
  <si>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</si>
  <si>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</si>
  <si>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</si>
  <si>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</si>
  <si>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</si>
  <si>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</si>
  <si>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</si>
  <si>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</si>
  <si>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</si>
  <si>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</si>
  <si>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</si>
  <si>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</si>
  <si>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</si>
  <si>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</si>
  <si>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</si>
  <si>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</si>
  <si>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</si>
  <si>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</si>
  <si>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</si>
  <si>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</si>
  <si>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</si>
  <si>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</si>
  <si>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</si>
  <si>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</si>
  <si>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</si>
  <si>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</si>
  <si>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</si>
  <si>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</si>
  <si>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</si>
  <si>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</si>
  <si>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</si>
  <si>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</si>
  <si>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</si>
  <si>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</si>
  <si>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</si>
  <si>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</si>
  <si>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</si>
  <si>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</si>
  <si>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</si>
  <si>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</si>
  <si>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</si>
  <si>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</si>
  <si>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</si>
  <si>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</si>
  <si>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</si>
  <si>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</si>
  <si>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</si>
  <si>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</si>
  <si>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</si>
  <si>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</si>
  <si>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</si>
  <si>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</si>
  <si>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</si>
  <si>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</si>
  <si>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</si>
  <si>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</si>
  <si>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</si>
  <si>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</si>
  <si>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</si>
  <si>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</si>
  <si>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</si>
  <si>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</si>
  <si>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</si>
  <si>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</si>
  <si>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</si>
  <si>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</si>
  <si>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</si>
  <si>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</si>
  <si>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</si>
  <si>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</si>
  <si>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</si>
  <si>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</si>
  <si>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</si>
  <si>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</si>
  <si>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</si>
  <si>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</si>
  <si>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</si>
  <si>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</si>
  <si>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</si>
  <si>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</si>
  <si>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</si>
  <si>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</si>
  <si>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</si>
  <si>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</si>
  <si>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</si>
  <si>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</si>
  <si>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</si>
  <si>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</si>
  <si>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</si>
  <si>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</si>
  <si>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</si>
  <si>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</si>
  <si>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</si>
  <si>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</si>
  <si>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</si>
  <si>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</si>
  <si>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</si>
  <si>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</si>
  <si>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</si>
  <si>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</si>
  <si>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</si>
  <si>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</si>
  <si>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</si>
  <si>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</si>
  <si>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</si>
  <si>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</si>
  <si>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</si>
  <si>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</si>
  <si>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</si>
  <si>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</si>
  <si>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</si>
  <si>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</si>
  <si>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</si>
  <si>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</si>
  <si>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</si>
  <si>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</si>
  <si>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</si>
  <si>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</si>
  <si>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</si>
  <si>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</si>
  <si>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</si>
  <si>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</si>
  <si>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</si>
  <si>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</si>
  <si>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</si>
  <si>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</si>
  <si>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</si>
  <si>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</si>
  <si>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</si>
  <si>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</si>
  <si>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</si>
  <si>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</si>
  <si>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</si>
  <si>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</si>
  <si>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</si>
  <si>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</si>
  <si>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</si>
  <si>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</si>
  <si>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</si>
  <si>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</si>
  <si>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</si>
  <si>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</si>
  <si>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</si>
  <si>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</si>
  <si>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</si>
  <si>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</si>
  <si>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</si>
  <si>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</si>
  <si>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</si>
  <si>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</si>
  <si>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</si>
  <si>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</si>
  <si>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</si>
  <si>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</si>
  <si>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</si>
  <si>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</si>
  <si>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</si>
  <si>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</si>
  <si>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</si>
  <si>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</si>
  <si>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</si>
  <si>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</si>
  <si>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</si>
  <si>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</si>
  <si>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</si>
  <si>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</si>
  <si>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</si>
  <si>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</si>
  <si>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</si>
  <si>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</si>
  <si>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</si>
  <si>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</si>
  <si>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</si>
  <si>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</si>
  <si>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</si>
  <si>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</si>
  <si>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</si>
  <si>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</si>
  <si>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</si>
  <si>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</si>
  <si>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</si>
  <si>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</si>
  <si>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</si>
  <si>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</si>
  <si>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</si>
  <si>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</si>
  <si>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</si>
  <si>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</si>
  <si>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</si>
  <si>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</si>
  <si>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</si>
  <si>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</si>
  <si>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</si>
  <si>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</si>
  <si>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</si>
  <si>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</si>
  <si>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</si>
  <si>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</si>
  <si>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</si>
  <si>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</si>
  <si>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</si>
  <si>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</si>
  <si>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</si>
  <si>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</si>
  <si>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</si>
  <si>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</si>
  <si>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</si>
  <si>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</si>
  <si>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</si>
  <si>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</si>
  <si>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</si>
  <si>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</si>
  <si>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</si>
  <si>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</si>
  <si>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</si>
  <si>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</si>
  <si>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</si>
  <si>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</si>
  <si>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</si>
  <si>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</si>
  <si>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</si>
  <si>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</si>
  <si>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</si>
  <si>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</si>
  <si>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</si>
  <si>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</si>
  <si>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</si>
  <si>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</si>
  <si>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</si>
  <si>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</si>
  <si>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</si>
  <si>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</si>
  <si>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</si>
  <si>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</si>
  <si>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</si>
  <si>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</si>
  <si>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</si>
  <si>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</si>
  <si>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</si>
  <si>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</si>
  <si>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</si>
  <si>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</si>
  <si>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</si>
  <si>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</si>
  <si>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</si>
  <si>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</si>
  <si>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</si>
  <si>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</si>
  <si>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</si>
  <si>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</si>
  <si>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</si>
  <si>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</si>
  <si>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</si>
  <si>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</si>
  <si>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</si>
  <si>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</si>
  <si>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</si>
  <si>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</si>
  <si>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</si>
  <si>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</si>
  <si>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</si>
  <si>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</si>
  <si>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</si>
  <si>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</si>
  <si>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</si>
  <si>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</si>
  <si>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</si>
  <si>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</si>
  <si>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</si>
  <si>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</si>
  <si>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</si>
  <si>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</si>
  <si>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</si>
  <si>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</si>
  <si>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</si>
  <si>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</si>
  <si>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</si>
  <si>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</si>
  <si>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</si>
  <si>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</si>
  <si>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</si>
  <si>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</si>
  <si>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</si>
  <si>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</si>
  <si>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</si>
  <si>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</si>
  <si>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</si>
  <si>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</si>
  <si>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</si>
  <si>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</si>
  <si>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</si>
  <si>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</si>
  <si>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</si>
  <si>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</si>
  <si>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</si>
  <si>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</si>
  <si>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</si>
  <si>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</si>
  <si>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</si>
  <si>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</si>
  <si>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</si>
  <si>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</si>
  <si>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</si>
  <si>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</si>
  <si>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</si>
  <si>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</si>
  <si>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</si>
  <si>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</si>
  <si>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</si>
  <si>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</si>
  <si>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</si>
  <si>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</si>
  <si>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</si>
  <si>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</si>
  <si>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</si>
  <si>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</si>
  <si>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</si>
  <si>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</si>
  <si>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</si>
  <si>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</si>
  <si>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</si>
  <si>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</si>
  <si>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</si>
  <si>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</si>
  <si>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</si>
  <si>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</si>
  <si>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</si>
  <si>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</si>
  <si>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</si>
  <si>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</si>
  <si>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</si>
  <si>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</si>
  <si>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</si>
  <si>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</si>
  <si>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</si>
  <si>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</si>
  <si>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</si>
  <si>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</si>
  <si>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</si>
  <si>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</si>
  <si>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</si>
  <si>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</si>
  <si>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</si>
  <si>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</si>
  <si>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</si>
  <si>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</si>
  <si>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</si>
  <si>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</si>
  <si>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</si>
  <si>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</si>
  <si>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</si>
  <si>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</si>
  <si>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</si>
  <si>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</si>
  <si>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</si>
  <si>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</si>
  <si>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</si>
  <si>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</si>
  <si>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</si>
  <si>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</si>
  <si>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</si>
  <si>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</si>
  <si>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</si>
  <si>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</si>
  <si>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</si>
  <si>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</si>
  <si>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</si>
  <si>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</si>
  <si>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</si>
  <si>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</si>
  <si>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</si>
  <si>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</si>
  <si>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</si>
  <si>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</si>
  <si>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</si>
  <si>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</si>
  <si>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</si>
  <si>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</si>
  <si>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</si>
  <si>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</si>
  <si>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</si>
  <si>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</si>
  <si>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</si>
  <si>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</si>
  <si>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</si>
  <si>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</si>
  <si>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</si>
  <si>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</si>
  <si>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</si>
  <si>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</si>
  <si>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</si>
  <si>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</si>
  <si>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</si>
  <si>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</si>
  <si>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</si>
  <si>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</si>
  <si>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</si>
  <si>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</si>
  <si>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</si>
  <si>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</si>
  <si>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</si>
  <si>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</si>
  <si>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</si>
  <si>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</si>
  <si>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</si>
  <si>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</si>
  <si>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</si>
  <si>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</si>
  <si>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</si>
  <si>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</si>
  <si>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</si>
  <si>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</si>
  <si>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</si>
  <si>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</si>
  <si>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</si>
  <si>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</si>
  <si>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</si>
  <si>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</si>
  <si>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</si>
  <si>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</si>
  <si>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</si>
  <si>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</si>
  <si>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</si>
  <si>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</si>
  <si>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</si>
  <si>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</si>
  <si>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</si>
  <si>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</si>
  <si>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</si>
  <si>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</si>
  <si>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</si>
  <si>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</si>
  <si>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</si>
  <si>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</si>
  <si>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</si>
  <si>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</si>
  <si>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</si>
  <si>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</si>
  <si>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</si>
  <si>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</si>
  <si>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</si>
  <si>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</si>
  <si>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</si>
  <si>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</si>
  <si>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</si>
  <si>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</si>
  <si>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</si>
  <si>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</si>
  <si>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</si>
  <si>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</si>
  <si>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</si>
  <si>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</si>
  <si>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</si>
  <si>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</si>
  <si>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</si>
  <si>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</si>
  <si>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</si>
  <si>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</si>
  <si>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</si>
  <si>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</si>
  <si>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</si>
  <si>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</si>
  <si>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</si>
  <si>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</si>
  <si>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</si>
  <si>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</si>
  <si>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</si>
  <si>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</si>
  <si>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</si>
  <si>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</si>
  <si>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</si>
  <si>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</si>
  <si>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</si>
  <si>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</si>
  <si>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</si>
  <si>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</si>
  <si>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</si>
  <si>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</si>
  <si>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</si>
  <si>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</si>
  <si>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</si>
  <si>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</si>
  <si>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</si>
  <si>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</si>
  <si>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</si>
  <si>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</si>
  <si>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</si>
  <si>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</si>
  <si>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</si>
  <si>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</si>
  <si>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</si>
  <si>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</si>
  <si>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</si>
  <si>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</si>
  <si>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</si>
  <si>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</si>
  <si>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</si>
  <si>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</si>
  <si>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</si>
  <si>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</si>
  <si>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</si>
  <si>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</si>
  <si>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</si>
  <si>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</si>
  <si>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</si>
  <si>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</si>
  <si>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</si>
  <si>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</si>
  <si>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</si>
  <si>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</si>
  <si>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</si>
  <si>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</si>
  <si>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</si>
  <si>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</si>
  <si>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</si>
  <si>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</si>
  <si>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</si>
  <si>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</si>
  <si>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</si>
  <si>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</si>
  <si>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</si>
  <si>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</si>
  <si>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</si>
  <si>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</si>
  <si>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</si>
  <si>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</si>
  <si>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</si>
  <si>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</si>
  <si>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</si>
  <si>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</si>
  <si>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</si>
  <si>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</si>
  <si>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</si>
  <si>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</si>
  <si>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</si>
  <si>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</si>
  <si>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</si>
  <si>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</si>
  <si>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</si>
  <si>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</si>
  <si>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</si>
  <si>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</si>
  <si>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</si>
  <si>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</si>
  <si>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</si>
  <si>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</si>
  <si>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</si>
  <si>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</si>
  <si>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</si>
  <si>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</si>
  <si>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</si>
  <si>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</si>
  <si>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</si>
  <si>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</si>
  <si>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</si>
  <si>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</si>
  <si>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</si>
  <si>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</si>
  <si>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</si>
  <si>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</si>
  <si>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</si>
  <si>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</si>
  <si>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</si>
  <si>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</si>
  <si>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</si>
  <si>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</si>
  <si>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</si>
  <si>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</si>
  <si>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</si>
  <si>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</si>
  <si>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</si>
  <si>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</si>
  <si>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</si>
  <si>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</si>
  <si>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</si>
  <si>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</si>
  <si>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</si>
  <si>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</si>
  <si>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</si>
  <si>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</si>
  <si>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</si>
  <si>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</si>
  <si>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</si>
  <si>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</si>
  <si>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</si>
  <si>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</si>
  <si>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</si>
  <si>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</si>
  <si>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</si>
  <si>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</si>
  <si>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</si>
  <si>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</si>
  <si>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</si>
  <si>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</si>
  <si>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</si>
  <si>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</si>
  <si>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</si>
  <si>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</si>
  <si>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</si>
  <si>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</si>
  <si>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</si>
  <si>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</si>
  <si>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</si>
  <si>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</si>
  <si>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</si>
  <si>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</si>
  <si>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</si>
  <si>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</si>
  <si>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</si>
  <si>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</si>
  <si>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</si>
  <si>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</si>
  <si>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</si>
  <si>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</si>
  <si>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</si>
  <si>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</si>
  <si>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</si>
  <si>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</si>
  <si>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</si>
  <si>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</si>
  <si>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</si>
  <si>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</si>
  <si>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</si>
  <si>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</si>
  <si>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</si>
  <si>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</si>
  <si>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</si>
  <si>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</si>
  <si>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</si>
  <si>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</si>
  <si>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</si>
  <si>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</si>
  <si>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</si>
  <si>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</si>
  <si>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</si>
  <si>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</si>
  <si>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</si>
  <si>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</si>
  <si>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</si>
  <si>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</si>
  <si>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</si>
  <si>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</si>
  <si>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</si>
  <si>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</si>
  <si>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</si>
  <si>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</si>
  <si>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</si>
  <si>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</si>
  <si>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</si>
  <si>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</si>
  <si>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</si>
  <si>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</si>
  <si>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</si>
  <si>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</si>
  <si>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</si>
  <si>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</si>
  <si>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</si>
  <si>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</si>
  <si>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</si>
  <si>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</si>
  <si>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</si>
  <si>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</si>
  <si>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</si>
  <si>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</si>
  <si>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</si>
  <si>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</si>
  <si>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</si>
  <si>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</si>
  <si>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</si>
  <si>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</si>
  <si>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</si>
  <si>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</si>
  <si>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</si>
  <si>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</si>
  <si>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</si>
  <si>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</si>
  <si>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</si>
  <si>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</si>
  <si>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</si>
  <si>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</si>
  <si>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</si>
  <si>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</si>
  <si>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</si>
  <si>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</si>
  <si>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</si>
  <si>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</si>
  <si>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</si>
  <si>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</si>
  <si>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</si>
  <si>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</si>
  <si>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</si>
  <si>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</si>
  <si>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</si>
  <si>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</si>
  <si>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</si>
  <si>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</si>
  <si>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</si>
  <si>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</si>
  <si>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</si>
  <si>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</si>
  <si>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</si>
  <si>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</si>
  <si>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</si>
  <si>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</si>
  <si>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</si>
  <si>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</si>
  <si>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</si>
  <si>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</si>
  <si>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</si>
  <si>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</si>
  <si>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</si>
  <si>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</si>
  <si>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</si>
  <si>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</si>
  <si>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</si>
  <si>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</si>
  <si>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</si>
  <si>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</si>
  <si>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</si>
  <si>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</si>
  <si>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</si>
  <si>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</si>
  <si>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</si>
  <si>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</si>
  <si>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</si>
  <si>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</si>
  <si>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</si>
  <si>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</si>
  <si>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</si>
  <si>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</si>
  <si>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</si>
  <si>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</si>
  <si>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</si>
  <si>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</si>
  <si>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</si>
  <si>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</si>
  <si>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</si>
  <si>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</si>
  <si>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</si>
  <si>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</si>
  <si>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</si>
  <si>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</si>
  <si>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</si>
  <si>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</si>
  <si>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</si>
  <si>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</si>
  <si>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</si>
  <si>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</si>
  <si>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</si>
  <si>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</si>
  <si>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</si>
  <si>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</si>
  <si>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</si>
  <si>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</si>
  <si>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</si>
  <si>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</si>
  <si>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</si>
  <si>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</si>
  <si>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</si>
  <si>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</si>
  <si>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</si>
  <si>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</si>
  <si>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</si>
  <si>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</si>
  <si>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</si>
  <si>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</si>
  <si>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</si>
  <si>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</si>
  <si>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</si>
  <si>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</si>
  <si>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</si>
  <si>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</si>
  <si>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</si>
  <si>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</si>
  <si>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</si>
  <si>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</si>
  <si>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</si>
  <si>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</si>
  <si>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</si>
  <si>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</si>
  <si>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</si>
  <si>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</si>
  <si>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</si>
  <si>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</si>
  <si>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</si>
  <si>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</si>
  <si>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</si>
  <si>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</si>
  <si>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</si>
  <si>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</si>
  <si>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</si>
  <si>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</si>
  <si>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</si>
  <si>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</si>
  <si>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</si>
  <si>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</si>
  <si>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</si>
  <si>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</si>
  <si>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</si>
  <si>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</si>
  <si>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</si>
  <si>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</si>
  <si>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</si>
  <si>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</si>
  <si>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</si>
  <si>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</si>
  <si>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</si>
  <si>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</si>
  <si>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</si>
  <si>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</si>
  <si>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</si>
  <si>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</si>
  <si>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</si>
  <si>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</si>
  <si>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</si>
  <si>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</si>
  <si>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</si>
  <si>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</si>
  <si>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</si>
  <si>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</si>
  <si>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</si>
  <si>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</si>
  <si>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</si>
  <si>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</si>
  <si>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</si>
  <si>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</si>
  <si>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</si>
  <si>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</si>
  <si>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</si>
  <si>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</si>
  <si>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</si>
  <si>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</si>
  <si>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</si>
  <si>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</si>
  <si>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</si>
  <si>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</si>
  <si>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</si>
  <si>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</si>
  <si>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</si>
  <si>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</si>
  <si>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</si>
  <si>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</si>
  <si>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</si>
  <si>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</si>
  <si>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</si>
  <si>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</si>
  <si>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</si>
  <si>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</si>
  <si>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</si>
  <si>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</si>
  <si>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</si>
  <si>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</si>
  <si>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</si>
  <si>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</si>
  <si>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</si>
  <si>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</si>
  <si>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</si>
  <si>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</si>
  <si>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</si>
  <si>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</si>
  <si>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</si>
  <si>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</si>
  <si>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</si>
  <si>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</si>
  <si>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</si>
  <si>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</si>
  <si>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</si>
  <si>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</si>
  <si>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</si>
  <si>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</si>
  <si>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</si>
  <si>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</si>
  <si>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</si>
  <si>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</si>
  <si>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</si>
  <si>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</si>
  <si>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</si>
  <si>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</si>
  <si>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</si>
  <si>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</si>
  <si>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</si>
  <si>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</si>
  <si>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</si>
  <si>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</si>
  <si>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</si>
  <si>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</si>
  <si>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</si>
  <si>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</si>
  <si>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</si>
  <si>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</si>
  <si>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</si>
  <si>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</si>
  <si>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</si>
  <si>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</si>
  <si>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</si>
  <si>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</si>
  <si>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</si>
  <si>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</si>
  <si>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</si>
  <si>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</si>
  <si>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</si>
  <si>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</si>
  <si>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</si>
  <si>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</si>
  <si>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</si>
  <si>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</si>
  <si>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</si>
  <si>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</si>
  <si>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</si>
  <si>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</si>
  <si>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</si>
  <si>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</si>
  <si>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</si>
  <si>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</si>
  <si>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</si>
  <si>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</si>
  <si>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</si>
  <si>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</si>
  <si>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</si>
  <si>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</si>
  <si>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</si>
  <si>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</si>
  <si>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</si>
  <si>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</si>
  <si>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</si>
  <si>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</si>
  <si>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</si>
  <si>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</si>
  <si>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</si>
  <si>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</si>
  <si>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</si>
  <si>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</si>
  <si>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</si>
  <si>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</si>
  <si>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</si>
  <si>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</si>
  <si>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</si>
  <si>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</si>
  <si>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</si>
  <si>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</si>
  <si>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</si>
  <si>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</si>
  <si>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</si>
  <si>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</si>
  <si>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</si>
  <si>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</si>
  <si>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</si>
  <si>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</si>
  <si>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</si>
  <si>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</si>
  <si>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</si>
  <si>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</si>
  <si>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</si>
  <si>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</si>
  <si>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</si>
  <si>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</si>
  <si>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</si>
  <si>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</si>
  <si>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</si>
  <si>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</si>
  <si>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</si>
  <si>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</si>
  <si>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</si>
  <si>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</si>
  <si>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</si>
  <si>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</si>
  <si>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</si>
  <si>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</si>
  <si>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</si>
  <si>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</si>
  <si>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</si>
  <si>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</si>
  <si>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</si>
  <si>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</si>
  <si>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</si>
  <si>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</si>
  <si>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</si>
  <si>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</si>
  <si>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</si>
  <si>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</si>
  <si>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</si>
  <si>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</si>
  <si>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</si>
  <si>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</si>
  <si>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</si>
  <si>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</si>
  <si>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</si>
  <si>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</si>
  <si>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</si>
  <si>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</si>
  <si>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</si>
  <si>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</si>
  <si>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</si>
  <si>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</si>
  <si>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</si>
  <si>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</si>
  <si>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</si>
  <si>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</si>
  <si>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</si>
  <si>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</si>
  <si>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</si>
  <si>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</si>
  <si>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</si>
  <si>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</si>
  <si>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</si>
  <si>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</si>
  <si>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</si>
  <si>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</si>
  <si>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</si>
  <si>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</si>
  <si>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</si>
  <si>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</si>
  <si>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</si>
  <si>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</si>
  <si>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</si>
  <si>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</si>
  <si>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</si>
  <si>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</si>
  <si>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</si>
  <si>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</si>
  <si>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</si>
  <si>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</si>
  <si>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</si>
  <si>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</si>
  <si>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</si>
  <si>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</si>
  <si>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</si>
  <si>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</si>
  <si>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</si>
  <si>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</si>
  <si>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</si>
  <si>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</si>
  <si>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</si>
  <si>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</si>
  <si>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</si>
  <si>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</si>
  <si>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</si>
  <si>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</si>
  <si>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</si>
  <si>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</si>
  <si>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</si>
  <si>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</si>
  <si>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</si>
  <si>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</si>
  <si>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</si>
  <si>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</si>
  <si>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</si>
  <si>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</si>
  <si>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</si>
  <si>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</si>
  <si>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</si>
  <si>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</si>
  <si>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</si>
  <si>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</si>
  <si>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</si>
  <si>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</si>
  <si>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</si>
  <si>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</si>
  <si>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</si>
  <si>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</si>
  <si>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</si>
  <si>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</si>
  <si>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</si>
  <si>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</si>
  <si>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</si>
  <si>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</si>
  <si>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</si>
  <si>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</si>
  <si>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</si>
  <si>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</si>
  <si>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</si>
  <si>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</si>
  <si>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</si>
  <si>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</si>
  <si>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</si>
  <si>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</si>
  <si>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</si>
  <si>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</si>
  <si>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</si>
  <si>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</si>
  <si>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</si>
  <si>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</si>
  <si>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</si>
  <si>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</si>
  <si>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</si>
  <si>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</si>
  <si>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</si>
  <si>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</si>
  <si>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</si>
  <si>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</si>
  <si>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</si>
  <si>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</si>
  <si>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</si>
  <si>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</si>
  <si>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</si>
  <si>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</si>
  <si>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</si>
  <si>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</si>
  <si>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</si>
  <si>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</si>
  <si>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</si>
  <si>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</si>
  <si>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</si>
  <si>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</si>
  <si>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</si>
  <si>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</si>
  <si>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</si>
  <si>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</si>
  <si>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</si>
  <si>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</si>
  <si>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</si>
  <si>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</si>
  <si>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</si>
  <si>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</si>
  <si>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</si>
  <si>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</si>
  <si>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</si>
  <si>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</si>
  <si>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</si>
  <si>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</si>
  <si>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</si>
  <si>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</si>
  <si>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</si>
  <si>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</si>
  <si>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</si>
  <si>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</si>
  <si>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</si>
  <si>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</si>
  <si>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</si>
  <si>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</si>
  <si>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</si>
  <si>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</si>
  <si>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</si>
  <si>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</si>
  <si>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</si>
  <si>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</si>
  <si>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</si>
  <si>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</si>
  <si>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</si>
  <si>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</si>
  <si>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</si>
  <si>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</si>
  <si>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</si>
  <si>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</si>
  <si>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</si>
  <si>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</si>
  <si>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</si>
  <si>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</si>
  <si>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</si>
  <si>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</si>
  <si>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</si>
  <si>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</si>
  <si>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</si>
  <si>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</si>
  <si>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</si>
  <si>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</si>
  <si>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</si>
  <si>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</si>
  <si>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</si>
  <si>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</si>
  <si>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</si>
  <si>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</si>
  <si>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</si>
  <si>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</si>
  <si>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</si>
  <si>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</si>
  <si>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</si>
  <si>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</si>
  <si>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</si>
  <si>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</si>
  <si>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</si>
  <si>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</si>
  <si>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</si>
  <si>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</si>
  <si>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</si>
  <si>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</si>
  <si>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</si>
  <si>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</si>
  <si>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</si>
  <si>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</si>
  <si>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</si>
  <si>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</si>
  <si>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</si>
  <si>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</si>
  <si>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</si>
  <si>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</si>
  <si>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</si>
  <si>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</si>
  <si>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</si>
  <si>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</si>
  <si>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</si>
  <si>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</si>
  <si>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</si>
  <si>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</si>
  <si>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</si>
  <si>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</si>
  <si>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</si>
  <si>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</si>
  <si>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</si>
  <si>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</si>
  <si>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</si>
  <si>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</si>
  <si>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</si>
  <si>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</si>
  <si>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</si>
  <si>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</si>
  <si>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</si>
  <si>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</si>
  <si>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</si>
  <si>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</si>
  <si>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</si>
  <si>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</si>
  <si>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</si>
  <si>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</si>
  <si>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</si>
  <si>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</si>
  <si>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</si>
  <si>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</si>
  <si>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</si>
  <si>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</si>
  <si>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</si>
  <si>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</si>
  <si>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</si>
  <si>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</si>
  <si>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</si>
  <si>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</si>
  <si>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</si>
  <si>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</si>
  <si>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</si>
  <si>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</si>
  <si>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</si>
  <si>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</si>
  <si>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</si>
  <si>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</si>
  <si>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</si>
  <si>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</si>
  <si>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</si>
  <si>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</si>
  <si>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</si>
  <si>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</si>
  <si>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</si>
  <si>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</si>
  <si>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</si>
  <si>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</si>
  <si>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</si>
  <si>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</si>
  <si>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</si>
  <si>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</si>
  <si>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</si>
  <si>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</si>
  <si>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</si>
  <si>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</si>
  <si>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</si>
  <si>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</si>
  <si>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</si>
  <si>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</si>
  <si>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</si>
  <si>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</si>
  <si>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</si>
  <si>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</si>
  <si>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</si>
  <si>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</si>
  <si>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</si>
  <si>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</si>
  <si>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</si>
  <si>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</si>
  <si>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</si>
  <si>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</si>
  <si>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</si>
  <si>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</si>
  <si>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</si>
  <si>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</si>
  <si>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</si>
  <si>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</si>
  <si>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</si>
  <si>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</si>
  <si>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</si>
  <si>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</si>
  <si>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</si>
  <si>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</si>
  <si>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</si>
  <si>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</si>
  <si>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</si>
  <si>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</si>
  <si>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</si>
  <si>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</si>
  <si>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</si>
  <si>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</si>
  <si>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</si>
  <si>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</si>
  <si>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</si>
  <si>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</si>
  <si>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</si>
  <si>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</si>
  <si>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</si>
  <si>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</si>
  <si>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</si>
  <si>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</si>
  <si>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</si>
  <si>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</si>
  <si>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</si>
  <si>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</si>
  <si>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</si>
  <si>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</si>
  <si>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</si>
  <si>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</si>
  <si>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</si>
  <si>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</si>
  <si>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</si>
  <si>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</si>
  <si>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</si>
  <si>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</si>
  <si>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</si>
  <si>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</si>
  <si>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</si>
  <si>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</si>
  <si>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</si>
  <si>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</si>
  <si>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</si>
  <si>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</si>
  <si>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</si>
  <si>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</si>
  <si>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</si>
  <si>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</si>
  <si>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</si>
  <si>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</si>
  <si>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</si>
  <si>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</si>
  <si>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</si>
  <si>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</si>
  <si>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</si>
  <si>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</si>
  <si>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</si>
  <si>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</si>
  <si>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</si>
  <si>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</si>
  <si>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</si>
  <si>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</si>
  <si>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</si>
  <si>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</si>
  <si>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</si>
  <si>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</si>
  <si>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</si>
  <si>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</si>
  <si>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</si>
  <si>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</si>
  <si>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</si>
  <si>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</si>
  <si>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</si>
  <si>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</si>
  <si>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</si>
  <si>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</si>
  <si>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</si>
  <si>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</si>
  <si>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</si>
  <si>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</si>
  <si>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</si>
  <si>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</si>
  <si>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</si>
  <si>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</si>
  <si>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</si>
  <si>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</si>
  <si>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</si>
  <si>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</si>
  <si>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</si>
  <si>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</si>
  <si>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</si>
  <si>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</si>
  <si>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</si>
  <si>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</si>
  <si>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</si>
  <si>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</si>
  <si>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</si>
  <si>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</si>
  <si>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</si>
  <si>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</si>
  <si>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</si>
  <si>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</si>
  <si>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</si>
  <si>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</si>
  <si>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</si>
  <si>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</si>
  <si>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</si>
  <si>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</si>
  <si>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</si>
  <si>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</si>
  <si>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</si>
  <si>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</si>
  <si>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</si>
  <si>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</si>
  <si>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</si>
  <si>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</si>
  <si>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</si>
  <si>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</si>
  <si>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</si>
  <si>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</si>
  <si>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</si>
  <si>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</si>
  <si>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</si>
  <si>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</si>
  <si>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</si>
  <si>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</si>
  <si>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</si>
  <si>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</si>
  <si>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</si>
  <si>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</si>
  <si>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</si>
  <si>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</si>
  <si>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</si>
  <si>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</si>
  <si>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</si>
  <si>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</si>
  <si>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</si>
  <si>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</si>
  <si>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</si>
  <si>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</si>
  <si>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</si>
  <si>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</si>
  <si>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</si>
  <si>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</si>
  <si>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</si>
  <si>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</si>
  <si>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</si>
  <si>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</si>
  <si>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</si>
  <si>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</si>
  <si>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</si>
  <si>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</si>
  <si>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</si>
  <si>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</si>
  <si>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</si>
  <si>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</si>
  <si>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</si>
  <si>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</si>
  <si>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</si>
  <si>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</si>
  <si>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</si>
  <si>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</si>
  <si>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</si>
  <si>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</si>
  <si>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</si>
  <si>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</si>
  <si>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</si>
  <si>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</si>
  <si>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</si>
  <si>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</si>
  <si>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</si>
  <si>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</si>
  <si>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</si>
  <si>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</si>
  <si>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</si>
  <si>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</si>
  <si>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</si>
  <si>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</si>
  <si>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</si>
  <si>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</si>
  <si>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</si>
  <si>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</si>
  <si>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</si>
  <si>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</si>
  <si>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</si>
  <si>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</si>
  <si>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</si>
  <si>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</si>
  <si>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</si>
  <si>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</si>
  <si>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</si>
  <si>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</si>
  <si>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</si>
  <si>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</si>
  <si>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</si>
  <si>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</si>
  <si>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</si>
  <si>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</si>
  <si>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</si>
  <si>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</si>
  <si>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</si>
  <si>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</si>
  <si>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</si>
  <si>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</si>
  <si>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</si>
  <si>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</si>
  <si>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</si>
  <si>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</si>
  <si>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</si>
  <si>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</si>
  <si>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</si>
  <si>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</si>
  <si>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</si>
  <si>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</si>
  <si>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</si>
  <si>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</si>
  <si>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</si>
  <si>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</si>
  <si>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</si>
  <si>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</si>
  <si>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</si>
  <si>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</si>
  <si>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</si>
  <si>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</si>
  <si>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</si>
  <si>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</si>
  <si>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</si>
  <si>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</si>
  <si>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</si>
  <si>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</si>
  <si>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</si>
  <si>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</si>
  <si>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</si>
  <si>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</si>
  <si>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</si>
  <si>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</si>
  <si>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</si>
  <si>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</si>
  <si>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</si>
  <si>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</si>
  <si>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</si>
  <si>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</si>
  <si>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</si>
  <si>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</si>
  <si>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</si>
  <si>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</si>
  <si>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</si>
  <si>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</si>
  <si>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</si>
  <si>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</si>
  <si>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</si>
  <si>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</si>
  <si>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</si>
  <si>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</si>
  <si>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</si>
  <si>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</si>
  <si>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</si>
  <si>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</si>
  <si>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</si>
  <si>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</si>
  <si>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</si>
  <si>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</si>
  <si>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</si>
  <si>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</si>
  <si>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</si>
  <si>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</si>
  <si>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</si>
  <si>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</si>
  <si>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</si>
  <si>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</si>
  <si>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</si>
  <si>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</si>
  <si>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</si>
  <si>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</si>
  <si>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</si>
  <si>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</si>
  <si>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</si>
  <si>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</si>
  <si>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</si>
  <si>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</si>
  <si>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</si>
  <si>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</si>
  <si>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</si>
  <si>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</si>
  <si>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</si>
  <si>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</si>
  <si>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</si>
  <si>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</si>
  <si>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</si>
  <si>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</si>
  <si>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</si>
  <si>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</si>
  <si>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</si>
  <si>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</si>
  <si>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</si>
  <si>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</si>
  <si>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</si>
  <si>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</si>
  <si>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</si>
  <si>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</si>
  <si>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</si>
  <si>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</si>
  <si>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</si>
  <si>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</si>
  <si>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</si>
  <si>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</si>
  <si>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</si>
  <si>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</si>
  <si>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</si>
  <si>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</si>
  <si>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</si>
  <si>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</si>
  <si>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</si>
  <si>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</si>
  <si>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</si>
  <si>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</si>
  <si>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</si>
  <si>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</si>
  <si>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</si>
  <si>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</si>
  <si>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</si>
  <si>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</si>
  <si>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</si>
  <si>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</si>
  <si>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</si>
  <si>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</si>
  <si>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</si>
  <si>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</si>
  <si>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</si>
  <si>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</si>
  <si>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</si>
  <si>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</si>
  <si>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</si>
  <si>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</si>
  <si>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</si>
  <si>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</si>
  <si>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</si>
  <si>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</si>
  <si>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</si>
  <si>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</si>
  <si>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</si>
  <si>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</si>
  <si>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</si>
  <si>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</si>
  <si>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</si>
  <si>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</si>
  <si>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</si>
  <si>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</si>
  <si>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</si>
  <si>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</si>
  <si>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</si>
  <si>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</si>
  <si>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</si>
  <si>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</si>
  <si>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</si>
  <si>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</si>
  <si>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</si>
  <si>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</si>
  <si>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</si>
  <si>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</si>
  <si>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</si>
  <si>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</si>
  <si>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</si>
  <si>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</si>
  <si>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</si>
  <si>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</si>
  <si>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</si>
  <si>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</si>
  <si>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</si>
  <si>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</si>
  <si>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</si>
  <si>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</si>
  <si>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</si>
  <si>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</si>
  <si>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</si>
  <si>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</si>
  <si>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</si>
  <si>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</si>
  <si>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</si>
  <si>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</si>
  <si>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</si>
  <si>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</si>
  <si>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</si>
  <si>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</si>
  <si>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</si>
  <si>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</si>
  <si>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</si>
  <si>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</si>
  <si>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</si>
  <si>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</si>
  <si>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</si>
  <si>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</si>
  <si>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</si>
  <si>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</si>
  <si>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</si>
  <si>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</si>
  <si>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</si>
  <si>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</si>
  <si>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</si>
  <si>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</si>
  <si>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</si>
  <si>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</si>
  <si>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</si>
  <si>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</si>
  <si>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</si>
  <si>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</si>
  <si>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</si>
  <si>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</si>
  <si>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</si>
  <si>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</si>
  <si>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</si>
  <si>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</si>
  <si>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</si>
  <si>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</si>
  <si>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</si>
  <si>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</si>
  <si>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</si>
  <si>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</si>
  <si>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</si>
  <si>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</si>
  <si>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</si>
  <si>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</si>
  <si>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</si>
  <si>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</si>
  <si>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</si>
  <si>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</si>
  <si>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</si>
  <si>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</si>
  <si>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</si>
  <si>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</si>
  <si>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</si>
  <si>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</si>
  <si>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</si>
  <si>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</si>
  <si>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</si>
  <si>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</si>
  <si>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</si>
  <si>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</si>
  <si>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</si>
  <si>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</si>
  <si>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</si>
  <si>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</si>
  <si>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</si>
  <si>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</si>
  <si>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</si>
  <si>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</si>
  <si>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</si>
  <si>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</si>
  <si>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</si>
  <si>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</si>
  <si>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</si>
  <si>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</si>
  <si>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</si>
  <si>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</si>
  <si>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</si>
  <si>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</si>
  <si>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</si>
  <si>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</si>
  <si>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</si>
  <si>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</si>
  <si>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</si>
  <si>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</si>
  <si>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</si>
  <si>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</si>
  <si>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</si>
  <si>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</si>
  <si>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</si>
  <si>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</si>
  <si>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</si>
  <si>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</si>
  <si>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</si>
  <si>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</si>
  <si>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</si>
  <si>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</si>
  <si>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</si>
  <si>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</si>
  <si>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</si>
  <si>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</si>
  <si>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</si>
  <si>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</si>
  <si>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</si>
  <si>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</si>
  <si>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</si>
  <si>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</si>
  <si>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</si>
  <si>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</si>
  <si>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</si>
  <si>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</si>
  <si>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</si>
  <si>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</si>
  <si>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</si>
  <si>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</si>
  <si>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</si>
  <si>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</si>
  <si>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</si>
  <si>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</si>
  <si>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</si>
  <si>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</si>
  <si>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</si>
  <si>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</si>
  <si>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</si>
  <si>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</si>
  <si>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</si>
  <si>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</si>
  <si>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</si>
  <si>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</si>
  <si>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</si>
  <si>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</si>
  <si>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</si>
  <si>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</si>
  <si>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</si>
  <si>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</si>
  <si>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</si>
  <si>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</si>
  <si>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</si>
  <si>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</si>
  <si>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</si>
  <si>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</si>
  <si>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</si>
  <si>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</si>
  <si>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</si>
  <si>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</si>
  <si>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</si>
  <si>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</si>
  <si>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</si>
  <si>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</si>
  <si>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</si>
  <si>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</si>
  <si>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</si>
  <si>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</si>
  <si>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</si>
  <si>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</si>
  <si>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</si>
  <si>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</si>
  <si>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</si>
  <si>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</si>
  <si>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</si>
  <si>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</si>
  <si>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</si>
  <si>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</si>
  <si>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</si>
  <si>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</si>
  <si>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</si>
  <si>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</si>
  <si>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</si>
  <si>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</si>
  <si>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</si>
  <si>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</si>
  <si>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</si>
  <si>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</si>
  <si>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</si>
  <si>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</si>
  <si>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</si>
  <si>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</si>
  <si>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</si>
  <si>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</si>
  <si>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</si>
  <si>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</si>
  <si>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</si>
  <si>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</si>
  <si>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</si>
  <si>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</si>
  <si>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</si>
  <si>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</si>
  <si>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</si>
  <si>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</si>
  <si>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</si>
  <si>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</si>
  <si>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</si>
  <si>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</si>
  <si>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</si>
  <si>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</si>
  <si>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</si>
  <si>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</si>
  <si>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</si>
  <si>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</si>
  <si>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</si>
  <si>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</si>
  <si>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</si>
  <si>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</si>
  <si>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</si>
  <si>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</si>
  <si>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</si>
  <si>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</si>
  <si>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</si>
  <si>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</si>
  <si>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</si>
  <si>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</si>
  <si>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</si>
  <si>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</si>
  <si>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</si>
  <si>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</si>
  <si>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</si>
  <si>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</si>
  <si>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</si>
  <si>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</si>
  <si>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</si>
  <si>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</si>
  <si>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</si>
  <si>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</si>
  <si>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</si>
  <si>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</si>
  <si>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</si>
  <si>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</si>
  <si>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</si>
  <si>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</si>
  <si>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</si>
  <si>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</si>
  <si>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</si>
  <si>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</si>
  <si>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</si>
  <si>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</si>
  <si>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</si>
  <si>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</si>
  <si>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</si>
  <si>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</si>
  <si>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</si>
  <si>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</si>
  <si>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</si>
  <si>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</si>
  <si>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</si>
  <si>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</si>
  <si>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</si>
  <si>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</si>
  <si>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</si>
  <si>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</si>
  <si>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</si>
  <si>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</si>
  <si>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</si>
  <si>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</si>
  <si>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</si>
  <si>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</si>
  <si>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</si>
  <si>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</si>
  <si>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</si>
  <si>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</si>
  <si>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</si>
  <si>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</si>
  <si>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</si>
  <si>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</si>
  <si>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</si>
  <si>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</si>
  <si>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</si>
  <si>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</si>
  <si>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</si>
  <si>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</si>
  <si>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</si>
  <si>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</si>
  <si>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</si>
  <si>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</si>
  <si>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</si>
  <si>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</si>
  <si>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</si>
  <si>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</si>
  <si>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</si>
  <si>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</si>
  <si>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</si>
  <si>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</si>
  <si>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</si>
  <si>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</si>
  <si>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</si>
  <si>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</si>
  <si>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</si>
  <si>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</si>
  <si>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</si>
  <si>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</si>
  <si>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</si>
  <si>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</si>
  <si>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</si>
  <si>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</si>
  <si>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</si>
  <si>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</si>
  <si>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</si>
  <si>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</si>
  <si>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</si>
  <si>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</si>
  <si>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</si>
  <si>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</si>
  <si>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</si>
  <si>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</si>
  <si>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</si>
  <si>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</si>
  <si>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</si>
  <si>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</si>
  <si>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</si>
  <si>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</si>
  <si>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</si>
  <si>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</si>
  <si>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</si>
  <si>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</si>
  <si>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</si>
  <si>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</si>
  <si>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</si>
  <si>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</si>
  <si>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</si>
  <si>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</si>
  <si>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</si>
  <si>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</si>
  <si>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</si>
  <si>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</si>
  <si>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</si>
  <si>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</si>
  <si>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</si>
  <si>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</si>
  <si>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</si>
  <si>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</si>
  <si>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</si>
  <si>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</si>
  <si>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</si>
  <si>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</si>
  <si>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</si>
  <si>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</si>
  <si>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</si>
  <si>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</si>
  <si>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</si>
  <si>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</si>
  <si>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</si>
  <si>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</si>
  <si>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</si>
  <si>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</si>
  <si>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</si>
  <si>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</si>
  <si>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</si>
  <si>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</si>
  <si>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</si>
  <si>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</si>
  <si>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</si>
  <si>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</si>
  <si>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</si>
  <si>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</si>
  <si>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</si>
  <si>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</si>
  <si>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</si>
  <si>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</si>
  <si>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</si>
  <si>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</si>
  <si>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</si>
  <si>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</si>
  <si>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</si>
  <si>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</si>
  <si>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</si>
  <si>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</si>
  <si>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</si>
  <si>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</si>
  <si>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</si>
  <si>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</si>
  <si>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</si>
  <si>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</si>
  <si>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</si>
  <si>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</si>
  <si>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</si>
  <si>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</si>
  <si>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</si>
  <si>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</si>
  <si>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</si>
  <si>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</si>
  <si>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</si>
  <si>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</si>
  <si>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</si>
  <si>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</si>
  <si>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</si>
  <si>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</si>
  <si>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</si>
  <si>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</si>
  <si>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</si>
  <si>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</si>
  <si>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</si>
  <si>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</si>
  <si>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</si>
  <si>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</si>
  <si>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</si>
  <si>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</si>
  <si>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</si>
  <si>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</si>
  <si>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</si>
  <si>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</si>
  <si>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</si>
  <si>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</si>
  <si>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</si>
  <si>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</si>
  <si>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</si>
  <si>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</si>
  <si>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</si>
  <si>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</si>
  <si>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</si>
  <si>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</si>
  <si>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</si>
  <si>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</si>
  <si>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</si>
  <si>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</si>
  <si>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</si>
  <si>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</si>
  <si>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</si>
  <si>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</si>
  <si>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</si>
  <si>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</si>
  <si>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</si>
  <si>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</si>
  <si>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</si>
  <si>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</si>
  <si>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</si>
  <si>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</si>
  <si>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</si>
  <si>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</si>
  <si>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</si>
  <si>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</si>
  <si>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</si>
  <si>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</si>
  <si>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</si>
  <si>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</si>
  <si>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</si>
  <si>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</si>
  <si>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</si>
  <si>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</si>
  <si>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</si>
  <si>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</si>
  <si>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</si>
  <si>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</si>
  <si>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</si>
  <si>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</si>
  <si>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</si>
  <si>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</si>
  <si>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</si>
  <si>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</si>
  <si>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</si>
  <si>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</si>
  <si>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</si>
  <si>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</si>
  <si>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</si>
  <si>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</si>
  <si>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</si>
  <si>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</si>
  <si>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</si>
  <si>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</si>
  <si>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</si>
  <si>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</si>
  <si>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</si>
  <si>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</si>
  <si>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</si>
  <si>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</si>
  <si>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</si>
  <si>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</si>
  <si>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</si>
  <si>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</si>
  <si>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</si>
  <si>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</si>
  <si>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</si>
  <si>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</si>
  <si>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</si>
  <si>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</si>
  <si>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</si>
  <si>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</si>
  <si>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</si>
  <si>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</si>
  <si>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</si>
  <si>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</si>
  <si>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</si>
  <si>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</si>
  <si>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</si>
  <si>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</si>
  <si>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</si>
  <si>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</si>
  <si>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</si>
  <si>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</si>
  <si>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</si>
  <si>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</si>
  <si>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</si>
  <si>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</si>
  <si>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</si>
  <si>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</si>
  <si>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</si>
  <si>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</si>
  <si>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</si>
  <si>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</si>
  <si>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</si>
  <si>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</si>
  <si>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</si>
  <si>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</si>
  <si>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</si>
  <si>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</si>
  <si>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</si>
  <si>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</si>
  <si>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</si>
  <si>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</si>
  <si>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</si>
  <si>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</si>
  <si>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</si>
  <si>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</si>
  <si>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</si>
  <si>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</si>
  <si>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</si>
  <si>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</si>
  <si>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</si>
  <si>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</si>
  <si>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</si>
  <si>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</si>
  <si>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</si>
  <si>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</si>
  <si>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</si>
  <si>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</si>
  <si>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</si>
  <si>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</si>
  <si>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</si>
  <si>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</si>
  <si>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</si>
  <si>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</si>
  <si>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</si>
  <si>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</si>
  <si>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</si>
  <si>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</si>
  <si>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</si>
  <si>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</si>
  <si>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</si>
  <si>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</si>
  <si>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</si>
  <si>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</si>
  <si>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</si>
  <si>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</si>
  <si>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</si>
  <si>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</si>
  <si>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</si>
  <si>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</si>
  <si>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</si>
  <si>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</si>
  <si>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</si>
  <si>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</si>
  <si>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</si>
  <si>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</si>
  <si>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</si>
  <si>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</si>
  <si>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</si>
  <si>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</si>
  <si>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</si>
  <si>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</si>
  <si>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</si>
  <si>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</si>
  <si>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</si>
  <si>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</si>
  <si>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</si>
  <si>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</si>
  <si>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</si>
  <si>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</si>
  <si>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</si>
  <si>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</si>
  <si>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</si>
  <si>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</si>
  <si>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</si>
  <si>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</si>
  <si>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</si>
  <si>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</si>
  <si>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</si>
  <si>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</si>
  <si>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</si>
  <si>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</si>
  <si>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</si>
  <si>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</si>
  <si>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</si>
  <si>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</si>
  <si>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</si>
  <si>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</si>
  <si>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</si>
  <si>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</si>
  <si>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</si>
  <si>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</si>
  <si>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</si>
  <si>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</si>
  <si>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</si>
  <si>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</si>
  <si>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</si>
  <si>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</si>
  <si>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</si>
  <si>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</si>
  <si>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</si>
  <si>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</si>
  <si>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</si>
  <si>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</si>
  <si>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</si>
  <si>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</si>
  <si>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</si>
  <si>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</si>
  <si>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</si>
  <si>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</si>
  <si>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</si>
  <si>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</si>
  <si>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</si>
  <si>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</si>
  <si>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</si>
  <si>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</si>
  <si>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</si>
  <si>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</si>
  <si>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</si>
  <si>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</si>
  <si>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</si>
  <si>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</si>
  <si>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</si>
  <si>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</si>
  <si>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</si>
  <si>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</si>
  <si>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</si>
  <si>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</si>
  <si>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</si>
  <si>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</si>
  <si>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</si>
  <si>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</si>
  <si>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</si>
  <si>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</si>
  <si>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</si>
  <si>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</si>
  <si>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</si>
  <si>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</si>
  <si>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</si>
  <si>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</si>
  <si>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</si>
  <si>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</si>
  <si>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</si>
  <si>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</si>
  <si>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</si>
  <si>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</si>
  <si>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</si>
  <si>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</si>
  <si>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</si>
  <si>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</si>
  <si>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</si>
  <si>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</si>
  <si>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</si>
  <si>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</si>
  <si>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</si>
  <si>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</si>
  <si>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</si>
  <si>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</si>
  <si>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</si>
  <si>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</si>
  <si>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</si>
  <si>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</si>
  <si>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</si>
  <si>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</si>
  <si>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</si>
  <si>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</si>
  <si>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</si>
  <si>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</si>
  <si>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</si>
  <si>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</si>
  <si>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</si>
  <si>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</si>
  <si>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</si>
  <si>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</si>
  <si>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</si>
  <si>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</si>
  <si>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</si>
  <si>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</si>
  <si>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</si>
  <si>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</si>
  <si>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</si>
  <si>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</si>
  <si>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</si>
  <si>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</si>
  <si>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</si>
  <si>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</si>
  <si>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</si>
  <si>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</si>
  <si>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</si>
  <si>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</si>
  <si>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</si>
  <si>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</si>
  <si>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</si>
  <si>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</si>
  <si>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</si>
  <si>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</si>
  <si>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</si>
  <si>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</si>
  <si>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</si>
  <si>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</si>
  <si>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</si>
  <si>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</si>
  <si>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</si>
  <si>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</si>
  <si>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</si>
  <si>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</si>
  <si>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</si>
  <si>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</si>
  <si>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</si>
  <si>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</si>
  <si>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</si>
  <si>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</si>
  <si>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</si>
  <si>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</si>
  <si>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</si>
  <si>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</si>
  <si>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</si>
  <si>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</si>
  <si>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</si>
  <si>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</si>
  <si>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</si>
  <si>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</si>
  <si>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</si>
  <si>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</si>
  <si>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</si>
  <si>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</si>
  <si>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</si>
  <si>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</si>
  <si>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</si>
  <si>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</si>
  <si>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</si>
  <si>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</si>
  <si>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</si>
  <si>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</si>
  <si>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</si>
  <si>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</si>
  <si>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</si>
  <si>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</si>
  <si>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</si>
  <si>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</si>
  <si>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</si>
  <si>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</si>
  <si>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</si>
  <si>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</si>
  <si>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</si>
  <si>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</si>
  <si>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</si>
  <si>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</si>
  <si>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</si>
  <si>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</si>
  <si>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</si>
  <si>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</si>
  <si>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</si>
  <si>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</si>
  <si>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</si>
  <si>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</si>
  <si>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</si>
  <si>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</si>
  <si>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</si>
  <si>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</si>
  <si>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</si>
  <si>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</si>
  <si>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</si>
  <si>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</si>
  <si>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</si>
  <si>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</si>
  <si>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</si>
  <si>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</si>
  <si>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</si>
  <si>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</si>
  <si>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</si>
  <si>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</si>
  <si>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</si>
  <si>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</si>
  <si>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</si>
  <si>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</si>
  <si>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</si>
  <si>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</si>
  <si>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</si>
  <si>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</si>
  <si>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</si>
  <si>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</si>
  <si>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</si>
  <si>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</si>
  <si>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</si>
  <si>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</si>
  <si>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</si>
  <si>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</si>
  <si>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</si>
  <si>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</si>
  <si>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</si>
  <si>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</si>
  <si>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</si>
  <si>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</si>
  <si>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</si>
  <si>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</si>
  <si>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</si>
  <si>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</si>
  <si>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</si>
  <si>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</si>
  <si>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</si>
  <si>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</si>
  <si>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</si>
  <si>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</si>
  <si>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</si>
  <si>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</si>
  <si>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</si>
  <si>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</si>
  <si>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</si>
  <si>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</si>
  <si>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</si>
  <si>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</si>
  <si>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</si>
  <si>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</si>
  <si>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</si>
  <si>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</si>
  <si>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</si>
  <si>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</si>
  <si>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</si>
  <si>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</si>
  <si>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</si>
  <si>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</si>
  <si>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</si>
  <si>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</si>
  <si>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</si>
  <si>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</si>
  <si>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</si>
  <si>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</si>
  <si>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</si>
  <si>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</si>
  <si>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</si>
  <si>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</si>
  <si>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</si>
  <si>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</si>
  <si>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</si>
  <si>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</si>
  <si>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</si>
  <si>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</si>
  <si>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</si>
  <si>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</si>
  <si>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</si>
  <si>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</si>
  <si>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</si>
  <si>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</si>
  <si>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</si>
  <si>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</si>
  <si>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</si>
  <si>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</si>
  <si>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</si>
  <si>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</si>
  <si>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</si>
  <si>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</si>
  <si>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</si>
  <si>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</si>
  <si>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</si>
  <si>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</si>
  <si>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</si>
  <si>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</si>
  <si>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</si>
  <si>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</si>
  <si>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</si>
  <si>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</si>
  <si>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</si>
  <si>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</si>
  <si>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</si>
  <si>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</si>
  <si>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</si>
  <si>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</si>
  <si>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</si>
  <si>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</si>
  <si>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</si>
  <si>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</si>
  <si>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</si>
  <si>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</si>
  <si>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</si>
  <si>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</si>
  <si>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</si>
  <si>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</si>
  <si>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</si>
  <si>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</si>
  <si>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</si>
  <si>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</si>
  <si>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</si>
  <si>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</si>
  <si>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</si>
  <si>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</si>
  <si>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</si>
  <si>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</si>
  <si>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</si>
  <si>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</si>
  <si>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</si>
  <si>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</si>
  <si>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</si>
  <si>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</si>
  <si>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</si>
  <si>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</si>
  <si>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</si>
  <si>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</si>
  <si>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</si>
  <si>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</si>
  <si>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</si>
  <si>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</si>
  <si>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</si>
  <si>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</si>
  <si>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</si>
  <si>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</si>
  <si>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</si>
  <si>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</si>
  <si>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</si>
  <si>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</si>
  <si>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</si>
  <si>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</si>
  <si>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</si>
  <si>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</si>
  <si>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</si>
  <si>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</si>
  <si>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</si>
  <si>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</si>
  <si>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</si>
  <si>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</si>
  <si>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</si>
  <si>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</si>
  <si>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</si>
  <si>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</si>
  <si>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</si>
  <si>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</si>
  <si>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</si>
  <si>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</si>
  <si>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</si>
  <si>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</si>
  <si>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</si>
  <si>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</si>
  <si>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</si>
  <si>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</si>
  <si>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</si>
  <si>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</si>
  <si>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</si>
  <si>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</si>
  <si>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</si>
  <si>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</si>
  <si>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</si>
  <si>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</si>
  <si>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</si>
  <si>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</si>
  <si>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</si>
  <si>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</si>
  <si>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</si>
  <si>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</si>
  <si>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</si>
  <si>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</si>
  <si>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</si>
  <si>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</si>
  <si>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</si>
  <si>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</si>
  <si>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</si>
  <si>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</si>
  <si>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</si>
  <si>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</si>
  <si>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</si>
  <si>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</si>
  <si>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</si>
  <si>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</si>
  <si>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</si>
  <si>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</si>
  <si>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</si>
  <si>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</si>
  <si>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</si>
  <si>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</si>
  <si>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</si>
  <si>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</si>
  <si>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</si>
  <si>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</si>
  <si>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</si>
  <si>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</si>
  <si>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</si>
  <si>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</si>
  <si>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</si>
  <si>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</si>
  <si>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</si>
  <si>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</si>
  <si>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</si>
  <si>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</si>
  <si>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</si>
  <si>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</si>
  <si>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</si>
  <si>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</si>
  <si>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</si>
  <si>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</si>
  <si>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</si>
  <si>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</si>
  <si>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</si>
  <si>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</si>
  <si>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</si>
  <si>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</si>
  <si>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</si>
  <si>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</si>
  <si>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</si>
  <si>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</si>
  <si>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</si>
  <si>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</si>
  <si>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</si>
  <si>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</si>
  <si>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</si>
  <si>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</si>
  <si>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</si>
  <si>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</si>
  <si>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</si>
  <si>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</si>
  <si>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</si>
  <si>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</si>
  <si>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</si>
  <si>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</si>
  <si>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</si>
  <si>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</si>
  <si>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</si>
  <si>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</si>
  <si>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</si>
  <si>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</si>
  <si>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</si>
  <si>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</si>
  <si>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</si>
  <si>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</si>
  <si>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</si>
  <si>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</si>
  <si>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</si>
  <si>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</si>
  <si>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</si>
  <si>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</si>
  <si>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</si>
  <si>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</si>
  <si>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</si>
  <si>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</si>
  <si>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</si>
  <si>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</si>
  <si>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</si>
  <si>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</si>
  <si>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</si>
  <si>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</si>
  <si>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</si>
  <si>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</si>
  <si>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</si>
  <si>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</si>
  <si>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</si>
  <si>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</si>
  <si>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</si>
  <si>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</si>
  <si>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</si>
  <si>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</si>
  <si>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</si>
  <si>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</si>
  <si>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</si>
  <si>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</si>
  <si>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</si>
  <si>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</si>
  <si>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</si>
  <si>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</si>
  <si>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</si>
  <si>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</si>
  <si>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</si>
  <si>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</si>
  <si>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</si>
  <si>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</si>
  <si>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</si>
  <si>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</si>
  <si>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</si>
  <si>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</si>
  <si>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</si>
  <si>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</si>
  <si>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</si>
  <si>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</si>
  <si>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</si>
  <si>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</si>
  <si>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</si>
  <si>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</si>
  <si>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</si>
  <si>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</si>
  <si>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</si>
  <si>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</si>
  <si>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</si>
  <si>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</si>
  <si>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</si>
  <si>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</si>
  <si>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</si>
  <si>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</si>
  <si>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</si>
  <si>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</si>
  <si>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</si>
  <si>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</si>
  <si>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</si>
  <si>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</si>
  <si>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</si>
  <si>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</si>
  <si>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</si>
  <si>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</si>
  <si>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</si>
  <si>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</si>
  <si>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</si>
  <si>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</si>
  <si>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</si>
  <si>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</si>
  <si>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</si>
  <si>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</si>
  <si>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</si>
  <si>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</si>
  <si>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</si>
  <si>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</si>
  <si>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</si>
  <si>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</si>
  <si>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</si>
  <si>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</si>
  <si>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</si>
  <si>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</si>
  <si>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</si>
  <si>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</si>
  <si>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</si>
  <si>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</si>
  <si>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</si>
  <si>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</si>
  <si>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</si>
  <si>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</si>
  <si>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</si>
  <si>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</si>
  <si>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</si>
  <si>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</si>
  <si>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</si>
  <si>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</si>
  <si>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</si>
  <si>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</si>
  <si>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</si>
  <si>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</si>
  <si>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</si>
  <si>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</si>
  <si>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</si>
  <si>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</si>
  <si>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</si>
  <si>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</si>
  <si>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</si>
  <si>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</si>
  <si>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</si>
  <si>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</si>
  <si>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</si>
  <si>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</si>
  <si>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</si>
  <si>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</si>
  <si>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</si>
  <si>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</si>
  <si>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</si>
  <si>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</si>
  <si>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</si>
  <si>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</si>
  <si>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</si>
  <si>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</si>
  <si>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</si>
  <si>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</si>
  <si>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</si>
  <si>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</si>
  <si>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</si>
  <si>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</si>
  <si>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</si>
  <si>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</si>
  <si>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</si>
  <si>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</si>
  <si>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</si>
  <si>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</si>
  <si>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</si>
  <si>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</si>
  <si>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</si>
  <si>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</si>
  <si>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</si>
  <si>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</si>
  <si>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</si>
  <si>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</si>
  <si>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</si>
  <si>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</si>
  <si>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</si>
  <si>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</si>
  <si>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</si>
  <si>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</si>
  <si>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</si>
  <si>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</si>
  <si>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</si>
  <si>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</si>
  <si>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</si>
  <si>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</si>
  <si>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</si>
  <si>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</si>
  <si>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</si>
  <si>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</si>
  <si>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</si>
  <si>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</si>
  <si>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</si>
  <si>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</si>
  <si>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</si>
  <si>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</si>
  <si>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</si>
  <si>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</si>
  <si>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</si>
  <si>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</si>
  <si>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</si>
  <si>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</si>
  <si>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</si>
  <si>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</si>
  <si>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</si>
  <si>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</si>
  <si>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</si>
  <si>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</si>
  <si>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</si>
  <si>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</si>
  <si>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</si>
  <si>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</si>
  <si>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</si>
  <si>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</si>
  <si>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</si>
  <si>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</si>
  <si>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</si>
  <si>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</si>
  <si>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</si>
  <si>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</si>
  <si>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</si>
  <si>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</si>
  <si>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</si>
  <si>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</si>
  <si>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</si>
  <si>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</si>
  <si>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</si>
  <si>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</si>
  <si>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</si>
  <si>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</si>
  <si>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</si>
  <si>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</si>
  <si>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</si>
  <si>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</si>
  <si>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</si>
  <si>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</si>
  <si>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</si>
  <si>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</si>
  <si>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</si>
  <si>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</si>
  <si>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</si>
  <si>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</si>
  <si>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</si>
  <si>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</si>
  <si>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</si>
  <si>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</si>
  <si>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</si>
  <si>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</si>
  <si>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</si>
  <si>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</si>
  <si>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</si>
  <si>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</si>
  <si>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</si>
  <si>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</si>
  <si>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</si>
  <si>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</si>
  <si>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</si>
  <si>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</si>
  <si>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</si>
  <si>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</si>
  <si>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</si>
  <si>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</si>
  <si>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</si>
  <si>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</si>
  <si>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</si>
  <si>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</si>
  <si>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</si>
  <si>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</si>
  <si>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</si>
  <si>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</si>
  <si>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</si>
  <si>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</si>
  <si>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</si>
  <si>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</si>
  <si>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</si>
  <si>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</si>
  <si>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</si>
  <si>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</si>
  <si>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</si>
  <si>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</si>
  <si>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</si>
  <si>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</si>
  <si>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</si>
  <si>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</si>
  <si>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</si>
  <si>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</si>
  <si>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</si>
  <si>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</si>
  <si>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</si>
  <si>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</si>
  <si>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</si>
  <si>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</si>
  <si>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</si>
  <si>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</si>
  <si>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</si>
  <si>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</si>
  <si>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</si>
  <si>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</si>
  <si>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</si>
  <si>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</si>
  <si>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</si>
  <si>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</si>
  <si>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</si>
  <si>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</si>
  <si>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</si>
  <si>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</si>
  <si>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</si>
  <si>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</si>
  <si>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</si>
  <si>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</si>
  <si>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</si>
  <si>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</si>
  <si>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</si>
  <si>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</si>
  <si>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</si>
  <si>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</si>
  <si>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</si>
  <si>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</si>
  <si>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</si>
  <si>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</si>
  <si>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</si>
  <si>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</si>
  <si>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</si>
  <si>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</si>
  <si>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</si>
  <si>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</si>
  <si>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</si>
  <si>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</si>
  <si>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</si>
  <si>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</si>
  <si>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</si>
  <si>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</si>
  <si>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</si>
  <si>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</si>
  <si>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</si>
  <si>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</si>
  <si>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</si>
  <si>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</si>
  <si>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</si>
  <si>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</si>
  <si>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</si>
  <si>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</si>
  <si>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</si>
  <si>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</si>
  <si>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</si>
  <si>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</si>
  <si>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</si>
  <si>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</si>
  <si>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</si>
  <si>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</si>
  <si>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</si>
  <si>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</si>
  <si>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</si>
  <si>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</si>
  <si>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</si>
  <si>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</si>
  <si>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</si>
  <si>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</si>
  <si>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</si>
  <si>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</si>
  <si>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</si>
  <si>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</si>
  <si>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</si>
  <si>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</si>
  <si>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</si>
  <si>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</si>
  <si>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</si>
  <si>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</si>
  <si>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</si>
  <si>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</si>
  <si>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</si>
  <si>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</si>
  <si>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</si>
  <si>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</si>
  <si>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</si>
  <si>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</si>
  <si>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</si>
  <si>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</si>
  <si>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</si>
  <si>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</si>
  <si>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</si>
  <si>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</si>
  <si>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</si>
  <si>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</si>
  <si>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</si>
  <si>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</si>
  <si>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</si>
  <si>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</si>
  <si>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</si>
  <si>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</si>
  <si>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</si>
  <si>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</si>
  <si>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</si>
  <si>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</si>
  <si>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</si>
  <si>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</si>
  <si>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</si>
  <si>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</si>
  <si>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</si>
  <si>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</si>
  <si>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</si>
  <si>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</si>
  <si>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</si>
  <si>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</si>
  <si>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</si>
  <si>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</si>
  <si>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</si>
  <si>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</si>
  <si>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</si>
  <si>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</si>
  <si>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</si>
  <si>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</si>
  <si>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</si>
  <si>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</si>
  <si>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</si>
  <si>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</si>
  <si>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</si>
  <si>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</si>
  <si>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</si>
  <si>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</si>
  <si>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</si>
  <si>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</si>
  <si>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</si>
  <si>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</si>
  <si>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</si>
  <si>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</si>
  <si>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</si>
  <si>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</si>
  <si>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</si>
  <si>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</si>
  <si>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</si>
  <si>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</si>
  <si>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</si>
  <si>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</si>
  <si>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</si>
  <si>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</si>
  <si>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</si>
  <si>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</si>
  <si>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</si>
  <si>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</si>
  <si>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</si>
  <si>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</si>
  <si>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</si>
  <si>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</si>
  <si>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</si>
  <si>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</si>
  <si>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</si>
  <si>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</si>
  <si>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</si>
  <si>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</si>
  <si>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</si>
  <si>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</si>
  <si>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</si>
  <si>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</si>
  <si>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</si>
  <si>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</si>
  <si>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</si>
  <si>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</si>
  <si>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</si>
  <si>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</si>
  <si>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</si>
  <si>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</si>
  <si>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</si>
  <si>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</si>
  <si>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</si>
  <si>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</si>
  <si>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</si>
  <si>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</si>
  <si>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</si>
  <si>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</si>
  <si>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</si>
  <si>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</si>
  <si>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</si>
  <si>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</si>
  <si>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</si>
  <si>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</si>
  <si>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</si>
  <si>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</si>
  <si>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</si>
  <si>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</si>
  <si>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</si>
  <si>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</si>
  <si>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</si>
  <si>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</si>
  <si>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</si>
  <si>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</si>
  <si>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</si>
  <si>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</si>
  <si>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</si>
  <si>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</si>
  <si>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</si>
  <si>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</si>
  <si>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</si>
  <si>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</si>
  <si>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</si>
  <si>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</si>
  <si>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</si>
  <si>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</si>
  <si>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</si>
  <si>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</si>
  <si>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</si>
  <si>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</si>
  <si>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</si>
  <si>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</si>
  <si>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</si>
  <si>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</si>
  <si>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</si>
  <si>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</si>
  <si>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</si>
  <si>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</si>
  <si>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</si>
  <si>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</si>
  <si>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</si>
  <si>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</si>
  <si>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</si>
  <si>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</si>
  <si>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</si>
  <si>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</si>
  <si>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</si>
  <si>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</si>
  <si>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</si>
  <si>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</si>
  <si>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</si>
  <si>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</si>
  <si>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</si>
  <si>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</si>
  <si>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</si>
  <si>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</si>
  <si>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</si>
  <si>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</si>
  <si>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</si>
  <si>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</si>
  <si>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</si>
  <si>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</si>
  <si>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</si>
  <si>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</si>
  <si>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</si>
  <si>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</si>
  <si>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</si>
  <si>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</si>
  <si>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</si>
  <si>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</si>
  <si>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</si>
  <si>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</si>
  <si>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</si>
  <si>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</si>
  <si>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</si>
  <si>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</si>
  <si>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</si>
  <si>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</si>
  <si>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</si>
  <si>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</si>
  <si>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</si>
  <si>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</si>
  <si>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</si>
  <si>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</si>
  <si>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</si>
  <si>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</si>
  <si>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</si>
  <si>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</si>
  <si>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</si>
  <si>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</si>
  <si>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</si>
  <si>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</si>
  <si>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</si>
  <si>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</si>
  <si>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</si>
  <si>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</si>
  <si>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</si>
  <si>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</si>
  <si>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</si>
  <si>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</si>
  <si>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</si>
  <si>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</si>
  <si>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</si>
  <si>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</si>
  <si>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</si>
  <si>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</si>
  <si>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</si>
  <si>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</si>
  <si>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</si>
  <si>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</si>
  <si>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</si>
  <si>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</si>
  <si>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</si>
  <si>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</si>
  <si>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</si>
  <si>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</si>
  <si>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</si>
  <si>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</si>
  <si>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</si>
  <si>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</si>
  <si>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</si>
  <si>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</si>
  <si>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</si>
  <si>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</si>
  <si>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</si>
  <si>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</si>
  <si>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</si>
  <si>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</si>
  <si>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</si>
  <si>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</si>
  <si>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</si>
  <si>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</si>
  <si>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</si>
  <si>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</si>
  <si>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</si>
  <si>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</si>
  <si>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</si>
  <si>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</si>
  <si>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</si>
  <si>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</si>
  <si>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</si>
  <si>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</si>
  <si>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</si>
  <si>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</si>
  <si>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</si>
  <si>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</si>
  <si>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</si>
  <si>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</si>
  <si>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</si>
  <si>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</si>
  <si>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</si>
  <si>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</si>
  <si>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</si>
  <si>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</si>
  <si>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</si>
  <si>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</si>
  <si>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</si>
  <si>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</si>
  <si>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</si>
  <si>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</si>
  <si>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</si>
  <si>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</si>
  <si>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</si>
  <si>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</si>
  <si>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</si>
  <si>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</si>
  <si>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</si>
  <si>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</si>
  <si>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</si>
  <si>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</si>
  <si>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</si>
  <si>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</si>
  <si>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</si>
  <si>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</si>
  <si>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</si>
  <si>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</si>
  <si>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</si>
  <si>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</si>
  <si>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</si>
  <si>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</si>
  <si>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</si>
  <si>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</si>
  <si>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</si>
  <si>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</si>
  <si>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</si>
  <si>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</si>
  <si>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</si>
  <si>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</si>
  <si>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</si>
  <si>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</si>
  <si>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</si>
  <si>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</si>
  <si>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</si>
  <si>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</si>
  <si>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</si>
  <si>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</si>
  <si>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</si>
  <si>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</si>
  <si>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</si>
  <si>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</si>
  <si>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</si>
  <si>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</si>
  <si>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</si>
  <si>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</si>
  <si>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</si>
  <si>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</si>
  <si>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</si>
  <si>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</si>
  <si>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</si>
  <si>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</si>
  <si>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</si>
  <si>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</si>
  <si>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</si>
  <si>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</si>
  <si>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</si>
  <si>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</si>
  <si>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</si>
  <si>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</si>
  <si>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</si>
  <si>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</si>
  <si>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</si>
  <si>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</si>
  <si>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</si>
  <si>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</si>
  <si>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</si>
  <si>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</si>
  <si>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</si>
  <si>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</si>
  <si>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</si>
  <si>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</si>
  <si>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</si>
  <si>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</si>
  <si>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</si>
  <si>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</si>
  <si>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</si>
  <si>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</si>
  <si>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</si>
  <si>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</si>
  <si>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</si>
  <si>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</si>
  <si>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</si>
  <si>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</si>
  <si>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</si>
  <si>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</si>
  <si>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</si>
  <si>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</si>
  <si>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</si>
  <si>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</si>
  <si>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</si>
  <si>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</si>
  <si>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</si>
  <si>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</si>
  <si>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</si>
  <si>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</si>
  <si>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</si>
  <si>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</si>
  <si>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</si>
  <si>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</si>
  <si>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</si>
  <si>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</si>
  <si>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</si>
  <si>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</si>
  <si>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</si>
  <si>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</si>
  <si>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</si>
  <si>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</si>
  <si>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</si>
  <si>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</si>
  <si>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</si>
  <si>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</si>
  <si>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</si>
  <si>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</si>
  <si>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</si>
  <si>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</si>
  <si>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</si>
  <si>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</si>
  <si>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</si>
  <si>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</si>
  <si>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</si>
  <si>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</si>
  <si>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</si>
  <si>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</si>
  <si>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</si>
  <si>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</si>
  <si>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</si>
  <si>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</si>
  <si>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</si>
  <si>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</si>
  <si>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</si>
  <si>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</si>
  <si>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</si>
  <si>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</si>
  <si>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</si>
  <si>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</si>
  <si>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</si>
  <si>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</si>
  <si>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</si>
  <si>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</si>
  <si>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</si>
  <si>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</si>
  <si>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</si>
  <si>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</si>
  <si>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</si>
  <si>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</si>
  <si>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</si>
  <si>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</si>
  <si>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</si>
  <si>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</si>
  <si>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</si>
  <si>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</si>
  <si>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</si>
  <si>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</si>
  <si>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</si>
  <si>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</si>
  <si>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</si>
  <si>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</si>
  <si>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</si>
  <si>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</si>
  <si>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</si>
  <si>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</si>
  <si>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</si>
  <si>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</si>
  <si>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</si>
  <si>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</si>
  <si>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</si>
  <si>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</si>
  <si>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</si>
  <si>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</si>
  <si>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</si>
  <si>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</si>
  <si>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</si>
  <si>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</si>
  <si>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</si>
  <si>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</si>
  <si>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</si>
  <si>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</si>
  <si>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</si>
  <si>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</si>
  <si>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</si>
  <si>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</si>
  <si>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</si>
  <si>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</si>
  <si>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</si>
  <si>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</si>
  <si>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</si>
  <si>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</si>
  <si>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</si>
  <si>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</si>
  <si>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</si>
  <si>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</si>
  <si>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</si>
  <si>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</si>
  <si>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</si>
  <si>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</si>
  <si>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</si>
  <si>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</si>
  <si>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</si>
  <si>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</si>
  <si>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</si>
  <si>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</si>
  <si>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</si>
  <si>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</si>
  <si>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</si>
  <si>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</si>
  <si>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</si>
  <si>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</si>
  <si>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</si>
  <si>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</si>
  <si>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</si>
  <si>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</si>
  <si>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</si>
  <si>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</si>
  <si>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</si>
  <si>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</si>
  <si>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</si>
  <si>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</si>
  <si>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</si>
  <si>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</si>
  <si>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</si>
  <si>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</si>
  <si>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</si>
  <si>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</si>
  <si>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</si>
  <si>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</si>
  <si>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</si>
  <si>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</si>
  <si>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</si>
  <si>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</si>
  <si>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</si>
  <si>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</si>
  <si>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</si>
  <si>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</si>
  <si>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</si>
  <si>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</si>
  <si>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</si>
  <si>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</si>
  <si>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</si>
  <si>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</si>
  <si>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</si>
  <si>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</si>
  <si>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</si>
  <si>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</si>
  <si>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</si>
  <si>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</si>
  <si>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</si>
  <si>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</si>
  <si>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</si>
  <si>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</si>
  <si>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</si>
  <si>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</si>
  <si>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</si>
  <si>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</si>
  <si>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</si>
  <si>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</si>
  <si>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</si>
  <si>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</si>
  <si>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</si>
  <si>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</si>
  <si>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</si>
  <si>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</si>
  <si>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</si>
  <si>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</si>
  <si>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</si>
  <si>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</si>
  <si>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</si>
  <si>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</si>
  <si>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</si>
  <si>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</si>
  <si>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</si>
  <si>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</si>
  <si>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</si>
  <si>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</si>
  <si>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</si>
  <si>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</si>
  <si>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</si>
  <si>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</si>
  <si>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</si>
  <si>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</si>
  <si>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</si>
  <si>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</si>
  <si>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</si>
  <si>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</si>
  <si>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</si>
  <si>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</si>
  <si>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</si>
  <si>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</si>
  <si>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</si>
  <si>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</si>
  <si>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</si>
  <si>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</si>
  <si>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</si>
  <si>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</si>
  <si>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</si>
  <si>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</si>
  <si>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</si>
  <si>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</si>
  <si>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</si>
  <si>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</si>
  <si>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</si>
  <si>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</si>
  <si>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</si>
  <si>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</si>
  <si>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</si>
  <si>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</si>
  <si>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</si>
  <si>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</si>
  <si>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</si>
  <si>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</si>
  <si>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</si>
  <si>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</si>
  <si>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</si>
  <si>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</si>
  <si>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</si>
  <si>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</si>
  <si>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</si>
  <si>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</si>
  <si>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</si>
  <si>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</si>
  <si>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</si>
  <si>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</si>
  <si>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</si>
  <si>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</si>
  <si>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</si>
  <si>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</si>
  <si>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</si>
  <si>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</si>
  <si>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</si>
  <si>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</si>
  <si>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</si>
  <si>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</si>
  <si>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</si>
  <si>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</si>
  <si>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</si>
  <si>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</si>
  <si>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</si>
  <si>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</si>
  <si>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</si>
  <si>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</si>
  <si>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</si>
  <si>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</si>
  <si>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</si>
  <si>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</si>
  <si>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</si>
  <si>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</si>
  <si>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</si>
  <si>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</si>
  <si>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</si>
  <si>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</si>
  <si>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</si>
  <si>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</si>
  <si>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</si>
  <si>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</si>
  <si>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</si>
  <si>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</si>
  <si>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</si>
  <si>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</si>
  <si>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</si>
  <si>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</si>
  <si>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</si>
  <si>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</si>
  <si>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</si>
  <si>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</si>
  <si>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</si>
  <si>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</si>
  <si>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</si>
  <si>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</si>
  <si>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</si>
  <si>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</si>
  <si>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</si>
  <si>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</si>
  <si>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</si>
  <si>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</si>
  <si>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</si>
  <si>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</si>
  <si>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</si>
  <si>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</si>
  <si>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</si>
  <si>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</si>
  <si>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</si>
  <si>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</si>
  <si>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</si>
  <si>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</si>
  <si>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</si>
  <si>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</si>
  <si>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</si>
  <si>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</si>
  <si>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</si>
  <si>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</si>
  <si>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</si>
  <si>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</si>
  <si>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</si>
  <si>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</si>
  <si>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</si>
  <si>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</si>
  <si>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</si>
  <si>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</si>
  <si>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</si>
  <si>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</si>
  <si>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</si>
  <si>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</si>
  <si>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</si>
  <si>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</si>
  <si>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</si>
  <si>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</si>
  <si>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</si>
  <si>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</si>
  <si>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</si>
  <si>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</si>
  <si>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</si>
  <si>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</si>
  <si>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</si>
  <si>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</si>
  <si>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</si>
  <si>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</si>
  <si>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</si>
  <si>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</si>
  <si>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</si>
  <si>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</si>
  <si>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</si>
  <si>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</si>
  <si>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</si>
  <si>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</si>
  <si>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</si>
  <si>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</si>
  <si>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</si>
  <si>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</si>
  <si>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</si>
  <si>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</si>
  <si>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</si>
  <si>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</si>
  <si>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</si>
  <si>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</si>
  <si>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</si>
  <si>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</si>
  <si>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</si>
  <si>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</si>
  <si>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</si>
  <si>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</si>
  <si>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</si>
  <si>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</si>
  <si>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</si>
  <si>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</si>
  <si>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</si>
  <si>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</si>
  <si>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</si>
  <si>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</si>
  <si>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</si>
  <si>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</si>
  <si>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</si>
  <si>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</si>
  <si>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</si>
  <si>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</si>
  <si>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</si>
  <si>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</si>
  <si>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</si>
  <si>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</si>
  <si>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</si>
  <si>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</si>
  <si>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</si>
  <si>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</si>
  <si>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</si>
  <si>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</si>
  <si>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</si>
  <si>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</si>
  <si>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</si>
  <si>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</si>
  <si>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</si>
  <si>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</si>
  <si>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</si>
  <si>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</si>
  <si>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</si>
  <si>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</si>
  <si>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</si>
  <si>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</si>
  <si>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</si>
  <si>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</si>
  <si>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</si>
  <si>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</si>
  <si>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</si>
  <si>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</si>
  <si>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</si>
  <si>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</si>
  <si>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</si>
  <si>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</si>
  <si>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</si>
  <si>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</si>
  <si>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</si>
  <si>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</si>
  <si>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</si>
  <si>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</si>
  <si>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</si>
  <si>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</si>
  <si>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</si>
  <si>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</si>
  <si>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</si>
  <si>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</si>
  <si>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</si>
  <si>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</si>
  <si>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</si>
  <si>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</si>
  <si>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</si>
  <si>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</si>
  <si>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</si>
  <si>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</si>
  <si>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</si>
  <si>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</si>
  <si>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</si>
  <si>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</si>
  <si>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</si>
  <si>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</si>
  <si>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</si>
  <si>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</si>
  <si>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</si>
  <si>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</si>
  <si>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</si>
  <si>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</si>
  <si>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</si>
  <si>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</si>
  <si>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</si>
  <si>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</si>
  <si>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</si>
  <si>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</si>
  <si>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</si>
  <si>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</si>
  <si>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</si>
  <si>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</si>
  <si>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</si>
  <si>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</si>
  <si>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</si>
  <si>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</si>
  <si>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</si>
  <si>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</si>
  <si>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</si>
  <si>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</si>
  <si>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</si>
  <si>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</si>
  <si>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</si>
  <si>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</si>
  <si>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</si>
  <si>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</si>
  <si>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</si>
  <si>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</si>
  <si>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</si>
  <si>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</si>
  <si>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</si>
  <si>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</si>
  <si>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</si>
  <si>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</si>
  <si>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</si>
  <si>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</si>
  <si>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</si>
  <si>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</si>
  <si>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</si>
  <si>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</si>
  <si>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</si>
  <si>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</si>
  <si>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</si>
  <si>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</si>
  <si>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</si>
  <si>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</si>
  <si>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</si>
  <si>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</si>
  <si>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</si>
  <si>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</si>
  <si>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</si>
  <si>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</si>
  <si>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</si>
  <si>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</si>
  <si>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</si>
  <si>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</si>
  <si>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</si>
  <si>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</si>
  <si>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</si>
  <si>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</si>
  <si>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</si>
  <si>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</si>
  <si>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</si>
  <si>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</si>
  <si>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</si>
  <si>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</si>
  <si>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</si>
  <si>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</si>
  <si>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</si>
  <si>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</si>
  <si>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</si>
  <si>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</si>
  <si>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</si>
  <si>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</si>
  <si>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</si>
  <si>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</si>
  <si>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</si>
  <si>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</si>
  <si>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</si>
  <si>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</si>
  <si>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</si>
  <si>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</si>
  <si>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</si>
  <si>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</si>
  <si>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</si>
  <si>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</si>
  <si>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</si>
  <si>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</si>
  <si>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</si>
  <si>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</si>
  <si>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</si>
  <si>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</si>
  <si>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</si>
  <si>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</si>
  <si>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</si>
  <si>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</si>
  <si>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</si>
  <si>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</si>
  <si>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</si>
  <si>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</si>
  <si>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</si>
  <si>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</si>
  <si>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</si>
  <si>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</si>
  <si>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</si>
  <si>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</si>
  <si>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</si>
  <si>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</si>
  <si>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</si>
  <si>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</si>
  <si>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</si>
  <si>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</si>
  <si>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</si>
  <si>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</si>
  <si>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</si>
  <si>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</si>
  <si>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</si>
  <si>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</si>
  <si>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</si>
  <si>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</si>
  <si>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</si>
  <si>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</si>
  <si>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</si>
  <si>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</si>
  <si>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</si>
  <si>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</si>
  <si>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</si>
  <si>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</si>
  <si>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</si>
  <si>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</si>
  <si>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</si>
  <si>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</si>
  <si>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</si>
  <si>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</si>
  <si>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</si>
  <si>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</si>
  <si>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</si>
  <si>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</si>
  <si>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</si>
  <si>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</si>
  <si>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</si>
  <si>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</si>
  <si>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</si>
  <si>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</si>
  <si>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</si>
  <si>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</si>
  <si>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</si>
  <si>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</si>
  <si>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</si>
  <si>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</si>
  <si>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</si>
  <si>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</si>
  <si>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</si>
  <si>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</si>
  <si>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</si>
  <si>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</si>
  <si>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</si>
  <si>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</si>
  <si>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</si>
  <si>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</si>
  <si>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</si>
  <si>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</si>
  <si>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</si>
  <si>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</si>
  <si>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</si>
  <si>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</si>
  <si>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</si>
  <si>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</si>
  <si>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</si>
  <si>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</si>
  <si>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</si>
  <si>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</si>
  <si>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</si>
  <si>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</si>
  <si>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</si>
  <si>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</si>
  <si>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</si>
  <si>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</si>
  <si>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</si>
  <si>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</si>
  <si>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</si>
  <si>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</si>
  <si>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</si>
  <si>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</si>
  <si>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</si>
  <si>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</si>
  <si>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</si>
  <si>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</si>
  <si>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</si>
  <si>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</si>
  <si>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</si>
  <si>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</si>
  <si>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</si>
  <si>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</si>
  <si>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</si>
  <si>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</si>
  <si>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</si>
  <si>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</si>
  <si>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</si>
  <si>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</si>
  <si>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</si>
  <si>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</si>
  <si>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</si>
  <si>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</si>
  <si>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</si>
  <si>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</si>
  <si>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</si>
  <si>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</si>
  <si>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</si>
  <si>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</si>
  <si>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</si>
  <si>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</si>
  <si>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</si>
  <si>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</si>
  <si>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</si>
  <si>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</si>
  <si>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</si>
  <si>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</si>
  <si>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</si>
  <si>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</si>
  <si>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</si>
  <si>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</si>
  <si>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</si>
  <si>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</si>
  <si>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</si>
  <si>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</si>
  <si>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</si>
  <si>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</si>
  <si>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</si>
  <si>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</si>
  <si>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</si>
  <si>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</si>
  <si>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</si>
  <si>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</si>
  <si>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</si>
  <si>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</si>
  <si>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</si>
  <si>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</si>
  <si>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</si>
  <si>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</si>
  <si>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</si>
  <si>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</si>
  <si>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</si>
  <si>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</si>
  <si>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</si>
  <si>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</si>
  <si>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</si>
  <si>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</si>
  <si>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</si>
  <si>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</si>
  <si>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</si>
  <si>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</si>
  <si>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</si>
  <si>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</si>
  <si>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</si>
  <si>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</si>
  <si>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</si>
  <si>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</si>
  <si>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</si>
  <si>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</si>
  <si>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</si>
  <si>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</si>
  <si>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</si>
  <si>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</si>
  <si>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</si>
  <si>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</si>
  <si>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</si>
  <si>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</si>
  <si>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</si>
  <si>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</si>
  <si>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</si>
  <si>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</si>
  <si>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</si>
  <si>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</si>
  <si>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</si>
  <si>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</si>
  <si>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</si>
  <si>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</si>
  <si>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</si>
  <si>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</si>
  <si>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</si>
  <si>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</si>
  <si>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</si>
  <si>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</si>
  <si>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</si>
  <si>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</si>
  <si>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</si>
  <si>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</si>
  <si>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</si>
  <si>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</si>
  <si>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</si>
  <si>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</si>
  <si>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</si>
  <si>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</si>
  <si>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</si>
  <si>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</si>
  <si>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</si>
  <si>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</si>
  <si>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</si>
  <si>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</si>
  <si>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</si>
  <si>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</si>
  <si>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</si>
  <si>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</si>
  <si>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</si>
  <si>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</si>
  <si>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</si>
  <si>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</si>
  <si>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</si>
  <si>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</si>
  <si>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</si>
  <si>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</si>
  <si>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</si>
  <si>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</si>
  <si>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</si>
  <si>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</si>
  <si>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</si>
  <si>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</si>
  <si>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</si>
  <si>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</si>
  <si>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</si>
  <si>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</si>
  <si>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</si>
  <si>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</si>
  <si>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</si>
  <si>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</si>
  <si>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</si>
  <si>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</si>
  <si>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</si>
  <si>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</si>
  <si>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</si>
  <si>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</si>
  <si>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</si>
  <si>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</si>
  <si>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</si>
  <si>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</si>
  <si>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</si>
  <si>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</si>
  <si>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</si>
  <si>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</si>
  <si>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</si>
  <si>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</si>
  <si>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</si>
  <si>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</si>
  <si>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</si>
  <si>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</si>
  <si>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</si>
  <si>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</si>
  <si>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</si>
  <si>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</si>
  <si>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</si>
  <si>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</si>
  <si>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</si>
  <si>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</si>
  <si>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</si>
  <si>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</si>
  <si>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</si>
  <si>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</si>
  <si>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</si>
  <si>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</si>
  <si>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</si>
  <si>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</si>
  <si>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</si>
  <si>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</si>
  <si>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</si>
  <si>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</si>
  <si>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</si>
  <si>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</si>
  <si>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</si>
  <si>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</si>
  <si>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</si>
  <si>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</si>
  <si>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</si>
  <si>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</si>
  <si>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</si>
  <si>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</si>
  <si>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</si>
  <si>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</si>
  <si>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</si>
  <si>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</si>
  <si>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</si>
  <si>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</si>
  <si>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</si>
  <si>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</si>
  <si>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</si>
  <si>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</si>
  <si>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</si>
  <si>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</si>
  <si>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</si>
  <si>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</si>
  <si>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</si>
  <si>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</si>
  <si>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</si>
  <si>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</si>
  <si>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</si>
  <si>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</si>
  <si>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</si>
  <si>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</si>
  <si>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</si>
  <si>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</si>
  <si>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</si>
  <si>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</si>
  <si>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</si>
  <si>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</si>
  <si>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</si>
  <si>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</si>
  <si>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</si>
  <si>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</si>
  <si>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</si>
  <si>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</si>
  <si>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</si>
  <si>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</si>
  <si>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</si>
  <si>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</si>
  <si>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</si>
  <si>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</si>
  <si>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</si>
  <si>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</si>
  <si>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</si>
  <si>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</si>
  <si>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</si>
  <si>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</si>
  <si>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</si>
  <si>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</si>
  <si>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</si>
  <si>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</si>
  <si>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</si>
  <si>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</si>
  <si>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</si>
  <si>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</si>
  <si>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</si>
  <si>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</si>
  <si>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</si>
  <si>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</si>
  <si>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</si>
  <si>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</si>
  <si>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</si>
  <si>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</si>
  <si>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</si>
  <si>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</si>
  <si>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</si>
  <si>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</si>
  <si>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</si>
  <si>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</si>
  <si>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</si>
  <si>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</si>
  <si>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</si>
  <si>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</si>
  <si>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</si>
  <si>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</si>
  <si>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</si>
  <si>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</si>
  <si>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</si>
  <si>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</si>
  <si>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</si>
  <si>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</si>
  <si>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</si>
  <si>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</si>
  <si>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</si>
  <si>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</si>
  <si>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</si>
  <si>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</si>
  <si>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</si>
  <si>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</si>
  <si>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</si>
  <si>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</si>
  <si>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</si>
  <si>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</si>
  <si>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</si>
  <si>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</si>
  <si>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</si>
  <si>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</si>
  <si>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</si>
  <si>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</si>
  <si>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</si>
  <si>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</si>
  <si>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</si>
  <si>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</si>
  <si>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</si>
  <si>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</si>
  <si>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</si>
  <si>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</si>
  <si>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</si>
  <si>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</si>
  <si>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</si>
  <si>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</si>
  <si>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</si>
  <si>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</si>
  <si>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</si>
  <si>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</si>
  <si>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</si>
  <si>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</si>
  <si>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</si>
  <si>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</si>
  <si>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</si>
  <si>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</si>
  <si>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</si>
  <si>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</si>
  <si>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</si>
  <si>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</si>
  <si>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</si>
  <si>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</si>
  <si>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</si>
  <si>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</si>
  <si>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</si>
  <si>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</si>
  <si>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</si>
  <si>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</si>
  <si>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</si>
  <si>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</si>
  <si>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</si>
  <si>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</si>
  <si>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</si>
  <si>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</si>
  <si>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</si>
  <si>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</si>
  <si>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</si>
  <si>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</si>
  <si>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</si>
  <si>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</si>
  <si>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</si>
  <si>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</si>
  <si>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</si>
  <si>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</si>
  <si>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</si>
  <si>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</si>
  <si>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</si>
  <si>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</si>
  <si>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</si>
  <si>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</si>
  <si>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</si>
  <si>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</si>
  <si>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</si>
  <si>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</si>
  <si>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</si>
  <si>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</si>
  <si>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</si>
  <si>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</si>
  <si>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</si>
  <si>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</si>
  <si>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</si>
  <si>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</si>
  <si>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</si>
  <si>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</si>
  <si>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</si>
  <si>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</si>
  <si>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</si>
  <si>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</si>
  <si>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</si>
  <si>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</si>
  <si>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</si>
  <si>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</si>
  <si>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</si>
  <si>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</si>
  <si>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</si>
  <si>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</si>
  <si>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</si>
  <si>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</si>
  <si>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</si>
  <si>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</si>
  <si>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</si>
  <si>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</si>
  <si>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</si>
  <si>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</si>
  <si>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</si>
  <si>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</si>
  <si>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</si>
  <si>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</si>
  <si>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</si>
  <si>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</si>
  <si>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</si>
  <si>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</si>
  <si>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</si>
  <si>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</si>
  <si>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</si>
  <si>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</si>
  <si>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</si>
  <si>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</si>
  <si>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</si>
  <si>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</si>
  <si>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</si>
  <si>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</si>
  <si>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</si>
  <si>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</si>
  <si>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</si>
  <si>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</si>
  <si>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</si>
  <si>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</si>
  <si>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</si>
  <si>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</si>
  <si>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</si>
  <si>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</si>
  <si>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</si>
  <si>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</si>
  <si>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</si>
  <si>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</si>
  <si>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</si>
  <si>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</si>
  <si>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</si>
  <si>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</si>
  <si>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</si>
  <si>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</si>
  <si>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</si>
  <si>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</si>
  <si>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</si>
  <si>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</si>
  <si>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</si>
  <si>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</si>
  <si>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</si>
  <si>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</si>
  <si>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</si>
  <si>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</si>
  <si>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</si>
  <si>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</si>
  <si>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</si>
  <si>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</si>
  <si>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</si>
  <si>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</si>
  <si>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</si>
  <si>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</si>
  <si>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</si>
  <si>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</si>
  <si>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</si>
  <si>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</si>
  <si>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</si>
  <si>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</si>
  <si>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</si>
  <si>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</si>
  <si>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</si>
  <si>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</si>
  <si>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</si>
  <si>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</si>
  <si>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</si>
  <si>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</si>
  <si>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</si>
  <si>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</si>
  <si>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</si>
  <si>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</si>
  <si>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</si>
  <si>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</si>
  <si>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</si>
  <si>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</si>
  <si>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</si>
  <si>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</si>
  <si>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</si>
  <si>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</si>
  <si>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</si>
  <si>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</si>
  <si>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</si>
  <si>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</si>
  <si>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</si>
  <si>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</si>
  <si>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</si>
  <si>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</si>
  <si>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</si>
  <si>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</si>
  <si>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</si>
  <si>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</si>
  <si>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</si>
  <si>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</si>
  <si>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</si>
  <si>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</si>
  <si>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</si>
  <si>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</si>
  <si>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</si>
  <si>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</si>
  <si>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</si>
  <si>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</si>
  <si>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</si>
  <si>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</si>
  <si>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</si>
  <si>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</si>
  <si>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</si>
  <si>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</si>
  <si>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</si>
  <si>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</si>
  <si>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</si>
  <si>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</si>
  <si>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</si>
  <si>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</si>
  <si>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</si>
  <si>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</si>
  <si>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</si>
  <si>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</si>
  <si>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</si>
  <si>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</si>
  <si>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</si>
  <si>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</si>
  <si>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</si>
  <si>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</si>
  <si>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</si>
  <si>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</si>
  <si>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</si>
  <si>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</si>
  <si>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</si>
  <si>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</si>
  <si>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</si>
  <si>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</si>
  <si>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</si>
  <si>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</si>
  <si>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</si>
  <si>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</si>
  <si>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</si>
  <si>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</si>
  <si>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</si>
  <si>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</si>
  <si>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</si>
  <si>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</si>
  <si>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</si>
  <si>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</si>
  <si>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</si>
  <si>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</si>
  <si>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</si>
  <si>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</si>
  <si>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</si>
  <si>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</si>
  <si>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</si>
  <si>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</si>
  <si>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</si>
  <si>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</si>
  <si>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</si>
  <si>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</si>
  <si>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</si>
  <si>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</si>
  <si>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</si>
  <si>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</si>
  <si>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</si>
  <si>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</si>
  <si>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</si>
  <si>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</si>
  <si>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</si>
  <si>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</si>
  <si>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</si>
  <si>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</si>
  <si>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</si>
  <si>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</si>
  <si>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</si>
  <si>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</si>
  <si>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</si>
  <si>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</si>
  <si>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</si>
  <si>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</si>
  <si>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</si>
  <si>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</si>
  <si>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</si>
  <si>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</si>
  <si>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</si>
  <si>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</si>
  <si>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</si>
  <si>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</si>
  <si>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</si>
  <si>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</si>
  <si>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</si>
  <si>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</si>
  <si>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</si>
  <si>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</si>
  <si>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</si>
  <si>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</si>
  <si>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</si>
  <si>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</si>
  <si>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</si>
  <si>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</si>
  <si>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</si>
  <si>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</si>
  <si>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</si>
  <si>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</si>
  <si>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</si>
  <si>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</si>
  <si>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</si>
  <si>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</si>
  <si>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</si>
  <si>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</si>
  <si>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</si>
  <si>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</si>
  <si>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</si>
  <si>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</si>
  <si>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</si>
  <si>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</si>
  <si>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</si>
  <si>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</si>
  <si>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</si>
  <si>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</si>
  <si>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</si>
  <si>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</si>
  <si>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</si>
  <si>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</si>
  <si>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</si>
  <si>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</si>
  <si>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</si>
  <si>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</si>
  <si>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</si>
  <si>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</si>
  <si>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</si>
  <si>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</si>
  <si>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</si>
  <si>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</si>
  <si>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</si>
  <si>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</si>
  <si>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</si>
  <si>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</si>
  <si>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</si>
  <si>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</si>
  <si>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</si>
  <si>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</si>
  <si>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</si>
  <si>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</si>
  <si>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</si>
  <si>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</si>
  <si>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</si>
  <si>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</si>
  <si>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</si>
  <si>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</si>
  <si>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</si>
  <si>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</si>
  <si>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</si>
  <si>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</si>
  <si>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</si>
  <si>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</si>
  <si>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</si>
  <si>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</si>
  <si>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</si>
  <si>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</si>
  <si>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</si>
  <si>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</si>
  <si>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</si>
  <si>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</si>
  <si>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</si>
  <si>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</si>
  <si>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</si>
  <si>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</si>
  <si>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</si>
  <si>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</si>
  <si>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</si>
  <si>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</si>
  <si>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</si>
  <si>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</si>
  <si>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</si>
  <si>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</si>
  <si>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</si>
  <si>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</si>
  <si>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</si>
  <si>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</si>
  <si>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</si>
  <si>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</si>
  <si>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</si>
  <si>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</si>
  <si>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</si>
  <si>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</si>
  <si>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</si>
  <si>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</si>
  <si>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</si>
  <si>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</si>
  <si>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</si>
  <si>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</si>
  <si>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</si>
  <si>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</si>
  <si>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</si>
  <si>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</si>
  <si>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</si>
  <si>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</si>
  <si>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</si>
  <si>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</si>
  <si>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</si>
  <si>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</si>
  <si>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</si>
  <si>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</si>
  <si>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</si>
  <si>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</si>
  <si>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</si>
  <si>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</si>
  <si>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</si>
  <si>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</si>
  <si>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</si>
  <si>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</si>
  <si>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</si>
  <si>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</si>
  <si>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</si>
  <si>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</si>
  <si>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</si>
  <si>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</si>
  <si>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</si>
  <si>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</si>
  <si>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</si>
  <si>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</si>
  <si>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</si>
  <si>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</si>
  <si>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</si>
  <si>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</si>
  <si>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</si>
  <si>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</si>
  <si>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</si>
  <si>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</si>
  <si>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</si>
  <si>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</si>
  <si>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</si>
  <si>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</si>
  <si>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</si>
  <si>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</si>
  <si>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</si>
  <si>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</si>
  <si>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</si>
  <si>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</si>
  <si>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</si>
  <si>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</si>
  <si>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</si>
  <si>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</si>
  <si>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</si>
  <si>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</si>
  <si>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</si>
  <si>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</si>
  <si>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</si>
  <si>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</si>
  <si>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</si>
  <si>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</si>
  <si>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</si>
  <si>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</si>
  <si>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</si>
  <si>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</si>
  <si>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</si>
  <si>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</si>
  <si>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</si>
  <si>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</si>
  <si>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</si>
  <si>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</si>
  <si>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</si>
  <si>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</si>
  <si>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</si>
  <si>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</si>
  <si>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</si>
  <si>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</si>
  <si>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</si>
  <si>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</si>
  <si>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</si>
  <si>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</si>
  <si>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</si>
  <si>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</si>
  <si>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</si>
  <si>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</si>
  <si>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</si>
  <si>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</si>
  <si>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</si>
  <si>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</si>
  <si>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</si>
  <si>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</si>
  <si>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</si>
  <si>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</si>
  <si>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</si>
  <si>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</si>
  <si>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</si>
  <si>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</si>
  <si>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</si>
  <si>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</si>
  <si>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</si>
  <si>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</si>
  <si>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</si>
  <si>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</si>
  <si>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</si>
  <si>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</si>
  <si>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</si>
  <si>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</si>
  <si>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</si>
  <si>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</si>
  <si>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</si>
  <si>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</si>
  <si>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</si>
  <si>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</si>
  <si>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</si>
  <si>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</si>
  <si>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</si>
  <si>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</si>
  <si>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</si>
  <si>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</si>
  <si>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</si>
  <si>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</si>
  <si>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</si>
  <si>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</si>
  <si>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</si>
  <si>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</si>
  <si>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</si>
  <si>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</si>
  <si>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</si>
  <si>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</si>
  <si>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</si>
  <si>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</si>
  <si>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</si>
  <si>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</si>
  <si>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</si>
  <si>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</si>
  <si>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</si>
  <si>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</si>
  <si>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</si>
  <si>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</si>
  <si>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</si>
  <si>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</si>
  <si>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</si>
  <si>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</si>
  <si>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</si>
  <si>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</si>
  <si>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</si>
  <si>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</si>
  <si>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</si>
  <si>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</si>
  <si>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</si>
  <si>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</si>
  <si>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</si>
  <si>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</si>
  <si>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</si>
  <si>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</si>
  <si>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</si>
  <si>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</si>
  <si>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</si>
  <si>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</si>
  <si>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</si>
  <si>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</si>
  <si>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</si>
  <si>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</si>
  <si>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</si>
  <si>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</si>
  <si>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</si>
  <si>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</si>
  <si>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</si>
  <si>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</si>
  <si>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</si>
  <si>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</si>
  <si>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</si>
  <si>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</si>
  <si>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</si>
  <si>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</si>
  <si>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</si>
  <si>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</si>
  <si>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</si>
  <si>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</si>
  <si>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</si>
  <si>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</si>
  <si>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</si>
  <si>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</si>
  <si>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</si>
  <si>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</si>
  <si>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</si>
  <si>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</si>
  <si>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</si>
  <si>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</si>
  <si>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</si>
  <si>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</si>
  <si>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</si>
  <si>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</si>
  <si>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</si>
  <si>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</si>
  <si>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</si>
  <si>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</si>
  <si>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</si>
  <si>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</si>
  <si>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</si>
  <si>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</si>
  <si>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</si>
  <si>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</si>
  <si>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</si>
  <si>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</si>
  <si>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</si>
  <si>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</si>
  <si>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</si>
  <si>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</si>
  <si>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</si>
  <si>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</si>
  <si>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</si>
  <si>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</si>
  <si>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</si>
  <si>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</si>
  <si>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</si>
  <si>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</si>
  <si>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</si>
  <si>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</si>
  <si>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</si>
  <si>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</si>
  <si>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</si>
  <si>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</si>
  <si>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</si>
  <si>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</si>
  <si>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</si>
  <si>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</si>
  <si>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</si>
  <si>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</si>
  <si>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</si>
  <si>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</si>
  <si>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</si>
  <si>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</si>
  <si>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</si>
  <si>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</si>
  <si>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</si>
  <si>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</si>
  <si>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</si>
  <si>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</si>
  <si>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</si>
  <si>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</si>
  <si>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</si>
  <si>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</si>
  <si>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</si>
  <si>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</si>
  <si>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</si>
  <si>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</si>
  <si>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</si>
  <si>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</si>
  <si>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</si>
  <si>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</si>
  <si>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</si>
  <si>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</si>
  <si>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</si>
  <si>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</si>
  <si>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</si>
  <si>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</si>
  <si>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</si>
  <si>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</si>
  <si>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</si>
  <si>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</si>
  <si>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</si>
  <si>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</si>
  <si>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</si>
  <si>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</si>
  <si>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</si>
  <si>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</si>
  <si>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</si>
  <si>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</si>
  <si>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</si>
  <si>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</si>
  <si>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</si>
  <si>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</si>
  <si>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</si>
  <si>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</si>
  <si>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</si>
  <si>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</si>
  <si>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</si>
  <si>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</si>
  <si>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</si>
  <si>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</si>
  <si>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</si>
  <si>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</si>
  <si>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</si>
  <si>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</si>
  <si>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</si>
  <si>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</si>
  <si>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</si>
  <si>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</si>
  <si>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</si>
  <si>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</si>
  <si>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</si>
  <si>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</si>
  <si>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</si>
  <si>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</si>
  <si>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</si>
  <si>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</si>
  <si>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</si>
  <si>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</si>
  <si>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</si>
  <si>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</si>
  <si>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</si>
  <si>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</si>
  <si>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</si>
  <si>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</si>
  <si>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</si>
  <si>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</si>
  <si>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</si>
  <si>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</si>
  <si>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</si>
  <si>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</si>
  <si>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</si>
  <si>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</si>
  <si>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</si>
  <si>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</si>
  <si>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</si>
  <si>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</si>
  <si>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</si>
  <si>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</si>
  <si>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</si>
  <si>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</si>
  <si>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</si>
  <si>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</si>
  <si>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</si>
  <si>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</si>
  <si>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</si>
  <si>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</si>
  <si>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</si>
  <si>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</si>
  <si>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</si>
  <si>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</si>
  <si>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</si>
  <si>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</si>
  <si>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</si>
  <si>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</si>
  <si>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</si>
  <si>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</si>
  <si>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</si>
  <si>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</si>
  <si>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</si>
  <si>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</si>
  <si>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</si>
  <si>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</si>
  <si>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</si>
  <si>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</si>
  <si>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</si>
  <si>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</si>
  <si>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</si>
  <si>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</si>
  <si>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</si>
  <si>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</si>
  <si>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</si>
  <si>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</si>
  <si>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</si>
  <si>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</si>
  <si>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</si>
  <si>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</si>
  <si>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</si>
  <si>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</si>
  <si>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</si>
  <si>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</si>
  <si>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</si>
  <si>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</si>
  <si>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</si>
  <si>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</si>
  <si>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</si>
  <si>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</si>
  <si>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</si>
  <si>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</si>
  <si>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</si>
  <si>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</si>
  <si>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</si>
  <si>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</si>
  <si>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</si>
  <si>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</si>
  <si>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</si>
  <si>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</si>
  <si>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</si>
  <si>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</si>
  <si>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</si>
  <si>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</si>
  <si>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</si>
  <si>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</si>
  <si>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</si>
  <si>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</si>
  <si>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</si>
  <si>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</si>
  <si>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</si>
  <si>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</si>
  <si>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</si>
  <si>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</si>
  <si>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</si>
  <si>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</si>
  <si>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</si>
  <si>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</si>
  <si>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</si>
  <si>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</si>
  <si>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</si>
  <si>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</si>
  <si>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</si>
  <si>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</si>
  <si>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</si>
  <si>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</si>
  <si>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</si>
  <si>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</si>
  <si>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</si>
  <si>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</si>
  <si>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</si>
  <si>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</si>
  <si>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</si>
  <si>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</si>
  <si>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</si>
  <si>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</si>
  <si>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</si>
  <si>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</si>
  <si>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</si>
  <si>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</si>
  <si>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</si>
  <si>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</si>
  <si>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</si>
  <si>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</si>
  <si>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</si>
  <si>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</si>
  <si>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</si>
  <si>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</si>
  <si>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</si>
  <si>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</si>
  <si>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</si>
  <si>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</si>
  <si>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</si>
  <si>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</si>
  <si>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</si>
  <si>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</si>
  <si>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</si>
  <si>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</si>
  <si>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</si>
  <si>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</si>
  <si>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</si>
  <si>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</si>
  <si>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</si>
  <si>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</si>
  <si>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</si>
  <si>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</si>
  <si>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</si>
  <si>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</si>
  <si>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</si>
  <si>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</si>
  <si>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</si>
  <si>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</si>
  <si>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</si>
  <si>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</si>
  <si>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</si>
  <si>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</si>
  <si>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</si>
  <si>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</si>
  <si>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</si>
  <si>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</si>
  <si>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</si>
  <si>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</si>
  <si>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</si>
  <si>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</si>
  <si>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</si>
  <si>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</si>
  <si>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</si>
  <si>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</si>
  <si>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</si>
  <si>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</si>
  <si>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</si>
  <si>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</si>
  <si>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</si>
  <si>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</si>
  <si>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</si>
  <si>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</si>
  <si>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</si>
  <si>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</si>
  <si>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</si>
  <si>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</si>
  <si>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</si>
  <si>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</si>
  <si>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</si>
  <si>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</si>
  <si>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</si>
  <si>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</si>
  <si>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</si>
  <si>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</si>
  <si>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</si>
  <si>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</si>
  <si>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</si>
  <si>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</si>
  <si>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</si>
  <si>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</si>
  <si>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</si>
  <si>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</si>
  <si>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</si>
  <si>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</si>
  <si>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</si>
  <si>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</si>
  <si>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</si>
  <si>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</si>
  <si>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</si>
  <si>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</si>
  <si>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</si>
  <si>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</si>
  <si>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</si>
  <si>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</si>
  <si>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</si>
  <si>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</si>
  <si>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</si>
  <si>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</si>
  <si>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</si>
  <si>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</si>
  <si>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</si>
  <si>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</si>
  <si>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</si>
  <si>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</si>
  <si>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</si>
  <si>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</si>
  <si>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</si>
  <si>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</si>
  <si>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</si>
  <si>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</si>
  <si>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</si>
  <si>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</si>
  <si>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</si>
  <si>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</si>
  <si>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</si>
  <si>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</si>
  <si>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</si>
  <si>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</si>
  <si>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</si>
  <si>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</si>
  <si>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</si>
  <si>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</si>
  <si>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</si>
  <si>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</si>
  <si>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</si>
  <si>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</si>
  <si>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</si>
  <si>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</si>
  <si>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</si>
  <si>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</si>
  <si>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</si>
  <si>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</si>
  <si>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</si>
  <si>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</si>
  <si>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</si>
  <si>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</si>
  <si>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</si>
  <si>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</si>
  <si>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</si>
  <si>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</si>
  <si>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</si>
  <si>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</si>
  <si>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</si>
  <si>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</si>
  <si>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</si>
  <si>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</si>
  <si>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</si>
  <si>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</si>
  <si>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</si>
  <si>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</si>
  <si>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</si>
  <si>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</si>
  <si>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</si>
  <si>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</si>
  <si>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</si>
  <si>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</si>
  <si>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</si>
  <si>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</si>
  <si>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</si>
  <si>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</si>
  <si>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</si>
  <si>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</si>
  <si>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</si>
  <si>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</si>
  <si>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</si>
  <si>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</si>
  <si>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</si>
  <si>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</si>
  <si>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</si>
  <si>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</si>
  <si>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</si>
  <si>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</si>
  <si>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</si>
  <si>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</si>
  <si>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</si>
  <si>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</si>
  <si>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</si>
  <si>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</si>
  <si>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</si>
  <si>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</si>
  <si>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</si>
  <si>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</si>
  <si>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</si>
  <si>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</si>
  <si>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</si>
  <si>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</si>
  <si>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</si>
  <si>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</si>
  <si>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</si>
  <si>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</si>
  <si>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</si>
  <si>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</si>
  <si>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</si>
  <si>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</si>
  <si>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</si>
  <si>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</si>
  <si>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</si>
  <si>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</si>
  <si>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</si>
  <si>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</si>
  <si>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</si>
  <si>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</si>
  <si>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</si>
  <si>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</si>
  <si>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</si>
  <si>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</si>
  <si>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</si>
  <si>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</si>
  <si>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</si>
  <si>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</si>
  <si>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</si>
  <si>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</si>
  <si>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</si>
  <si>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</si>
  <si>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</si>
  <si>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</si>
  <si>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</si>
  <si>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</si>
  <si>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</si>
  <si>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</si>
  <si>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</si>
  <si>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</si>
  <si>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</si>
  <si>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</si>
  <si>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</si>
  <si>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</si>
  <si>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</si>
  <si>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</si>
  <si>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</si>
  <si>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</si>
  <si>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</si>
  <si>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</si>
  <si>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</si>
  <si>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</si>
  <si>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</si>
  <si>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</si>
  <si>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</si>
  <si>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</si>
  <si>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</si>
  <si>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</si>
  <si>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</si>
  <si>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</si>
  <si>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</si>
  <si>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</si>
  <si>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</si>
  <si>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</si>
  <si>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</si>
  <si>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</si>
  <si>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</si>
  <si>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</si>
  <si>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</si>
  <si>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</si>
  <si>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</si>
  <si>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</si>
  <si>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</si>
  <si>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</si>
  <si>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</si>
  <si>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</si>
  <si>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</si>
  <si>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</si>
  <si>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</si>
  <si>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</si>
  <si>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</si>
  <si>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</si>
  <si>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</si>
  <si>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</si>
  <si>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</si>
  <si>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</si>
  <si>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</si>
  <si>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</si>
  <si>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</si>
  <si>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</si>
  <si>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</si>
  <si>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</si>
  <si>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</si>
  <si>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</si>
  <si>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</si>
  <si>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</si>
  <si>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</si>
  <si>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</si>
  <si>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</si>
  <si>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</si>
  <si>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</si>
  <si>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</si>
  <si>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</si>
  <si>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</si>
  <si>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</si>
  <si>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</si>
  <si>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</si>
  <si>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</si>
  <si>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</si>
  <si>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</si>
  <si>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</si>
  <si>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</si>
  <si>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</si>
  <si>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</si>
  <si>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</si>
  <si>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</si>
  <si>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</si>
  <si>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</si>
  <si>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</si>
  <si>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</si>
  <si>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</si>
  <si>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</si>
  <si>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</si>
  <si>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</si>
  <si>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</si>
  <si>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</si>
  <si>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</si>
  <si>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</si>
  <si>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</si>
  <si>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</si>
  <si>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</si>
  <si>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</si>
  <si>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</si>
  <si>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</si>
  <si>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</si>
  <si>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</si>
  <si>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</si>
  <si>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</si>
  <si>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</si>
  <si>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</si>
  <si>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</si>
  <si>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</si>
  <si>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</si>
  <si>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</si>
  <si>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</si>
  <si>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</si>
  <si>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</si>
  <si>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</si>
  <si>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</si>
  <si>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</si>
  <si>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</si>
  <si>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</si>
  <si>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</si>
  <si>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</si>
  <si>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</si>
  <si>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</si>
  <si>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</si>
  <si>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</si>
  <si>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</si>
  <si>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</si>
  <si>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</si>
  <si>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</si>
  <si>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</si>
  <si>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</si>
  <si>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</si>
  <si>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</si>
  <si>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</si>
  <si>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</si>
  <si>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</si>
  <si>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</si>
  <si>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</si>
  <si>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</si>
  <si>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</si>
  <si>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</si>
  <si>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</si>
  <si>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</si>
  <si>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</si>
  <si>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</si>
  <si>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</si>
  <si>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</si>
  <si>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</si>
  <si>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</si>
  <si>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</si>
  <si>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</si>
  <si>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</si>
  <si>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</si>
  <si>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</si>
  <si>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</si>
  <si>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</si>
  <si>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</si>
  <si>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</si>
  <si>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</si>
  <si>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</si>
  <si>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</si>
  <si>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</si>
  <si>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</si>
  <si>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</si>
  <si>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</si>
  <si>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</si>
  <si>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</si>
  <si>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</si>
  <si>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</si>
  <si>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</si>
  <si>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</si>
  <si>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</si>
  <si>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</si>
  <si>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</si>
  <si>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</si>
  <si>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</si>
  <si>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</si>
  <si>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</si>
  <si>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</si>
  <si>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</si>
  <si>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</si>
  <si>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</si>
  <si>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</si>
  <si>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</si>
  <si>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</si>
  <si>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</si>
  <si>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</si>
  <si>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</si>
  <si>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</si>
  <si>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</si>
  <si>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</si>
  <si>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</si>
  <si>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</si>
  <si>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</si>
  <si>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</si>
  <si>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</si>
  <si>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</si>
  <si>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</si>
  <si>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</si>
  <si>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</si>
  <si>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</si>
  <si>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</si>
  <si>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</si>
  <si>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</si>
  <si>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</si>
  <si>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</si>
  <si>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</si>
  <si>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</si>
  <si>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</si>
  <si>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</si>
  <si>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</si>
  <si>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</si>
  <si>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</si>
  <si>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</si>
  <si>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</si>
  <si>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</si>
  <si>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</si>
  <si>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</si>
  <si>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</si>
  <si>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</si>
  <si>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</si>
  <si>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</si>
  <si>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</si>
  <si>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</si>
  <si>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</si>
  <si>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</si>
  <si>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</si>
  <si>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</si>
  <si>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</si>
  <si>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</si>
  <si>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</si>
  <si>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</si>
  <si>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</si>
  <si>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</si>
  <si>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</si>
  <si>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</si>
  <si>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</si>
  <si>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</si>
  <si>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</si>
  <si>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</si>
  <si>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</si>
  <si>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</si>
  <si>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</si>
  <si>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</si>
  <si>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</si>
  <si>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</si>
  <si>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</si>
  <si>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</si>
  <si>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</si>
  <si>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</si>
  <si>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</si>
  <si>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</si>
  <si>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</si>
  <si>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</si>
  <si>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</si>
  <si>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</si>
  <si>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</si>
  <si>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</si>
  <si>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</si>
  <si>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</si>
  <si>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</si>
  <si>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</si>
  <si>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</si>
  <si>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</si>
  <si>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</si>
  <si>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</si>
  <si>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</si>
  <si>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</si>
  <si>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</si>
  <si>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</si>
  <si>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</si>
  <si>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</si>
  <si>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</si>
  <si>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</si>
  <si>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</si>
  <si>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</si>
  <si>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</si>
  <si>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</si>
  <si>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</si>
  <si>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</si>
  <si>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</si>
  <si>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</si>
  <si>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</si>
  <si>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</si>
  <si>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</si>
  <si>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</si>
  <si>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</si>
  <si>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</si>
  <si>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</si>
  <si>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</si>
  <si>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</si>
  <si>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</si>
  <si>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</si>
  <si>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</si>
  <si>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</si>
  <si>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</si>
  <si>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</si>
  <si>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</si>
  <si>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</si>
  <si>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</si>
  <si>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</si>
  <si>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</si>
  <si>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</si>
  <si>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</si>
  <si>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</si>
  <si>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</si>
  <si>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</si>
  <si>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</si>
  <si>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</si>
  <si>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</si>
  <si>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</si>
  <si>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</si>
  <si>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</si>
  <si>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</si>
  <si>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</si>
  <si>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</si>
  <si>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</si>
  <si>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</si>
  <si>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</si>
  <si>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</si>
  <si>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</si>
  <si>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</si>
  <si>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</si>
  <si>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</si>
  <si>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</si>
  <si>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</si>
  <si>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</si>
  <si>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</si>
  <si>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</si>
  <si>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</si>
  <si>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</si>
  <si>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</si>
  <si>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</si>
  <si>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</si>
  <si>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</si>
  <si>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</si>
  <si>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</si>
  <si>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</si>
  <si>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</si>
  <si>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</si>
  <si>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</si>
  <si>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</si>
  <si>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</si>
  <si>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</si>
  <si>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</si>
  <si>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</si>
  <si>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</si>
  <si>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</si>
  <si>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</si>
  <si>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</si>
  <si>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</si>
  <si>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</si>
  <si>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</si>
  <si>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</si>
  <si>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</si>
  <si>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</si>
  <si>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</si>
  <si>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</si>
  <si>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</si>
  <si>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</si>
  <si>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</si>
  <si>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</si>
  <si>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</si>
  <si>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</si>
  <si>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</si>
  <si>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</si>
  <si>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</si>
  <si>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</si>
  <si>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</si>
  <si>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</si>
  <si>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</si>
  <si>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</si>
  <si>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</si>
  <si>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</si>
  <si>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</si>
  <si>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</si>
  <si>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</si>
  <si>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</si>
  <si>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</si>
  <si>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</si>
  <si>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</si>
  <si>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</si>
  <si>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</si>
  <si>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</si>
  <si>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</si>
  <si>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</si>
  <si>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</si>
  <si>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</si>
  <si>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</si>
  <si>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</si>
  <si>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</si>
  <si>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</si>
  <si>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</si>
  <si>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</si>
  <si>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</si>
  <si>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</si>
  <si>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</si>
  <si>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</si>
  <si>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</si>
  <si>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</si>
  <si>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</si>
  <si>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</si>
  <si>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</si>
  <si>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</si>
  <si>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</si>
  <si>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</si>
  <si>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</si>
  <si>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</si>
  <si>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</si>
  <si>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</si>
  <si>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</si>
  <si>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</si>
  <si>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</si>
  <si>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</si>
  <si>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</si>
  <si>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</si>
  <si>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</si>
  <si>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</si>
  <si>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</si>
  <si>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</si>
  <si>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</si>
  <si>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</si>
  <si>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</si>
  <si>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</si>
  <si>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</si>
  <si>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</si>
  <si>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</si>
  <si>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</si>
  <si>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</si>
  <si>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</si>
  <si>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</si>
  <si>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</si>
  <si>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</si>
  <si>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</si>
  <si>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</si>
  <si>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</si>
  <si>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</si>
  <si>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</si>
  <si>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</si>
  <si>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</si>
  <si>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</si>
  <si>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</si>
  <si>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</si>
  <si>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</si>
  <si>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</si>
  <si>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</si>
  <si>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</si>
  <si>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</si>
  <si>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</si>
  <si>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</si>
  <si>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</si>
  <si>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</si>
  <si>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</si>
  <si>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</si>
  <si>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</si>
  <si>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</si>
  <si>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</si>
  <si>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</si>
  <si>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</si>
  <si>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</si>
  <si>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</si>
  <si>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</si>
  <si>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</si>
  <si>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</si>
  <si>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</si>
  <si>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</si>
  <si>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</si>
  <si>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</si>
  <si>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</si>
  <si>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</si>
  <si>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</si>
  <si>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</si>
  <si>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</si>
  <si>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</si>
  <si>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</si>
  <si>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</si>
  <si>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</si>
  <si>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</si>
  <si>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</si>
  <si>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</si>
  <si>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</si>
  <si>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</si>
  <si>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</si>
  <si>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</si>
  <si>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</si>
  <si>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</si>
  <si>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</si>
  <si>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</si>
  <si>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</si>
  <si>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</si>
  <si>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</si>
  <si>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</si>
  <si>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</si>
  <si>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</si>
  <si>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</si>
  <si>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</si>
  <si>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</si>
  <si>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</si>
  <si>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</si>
  <si>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</si>
  <si>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</si>
  <si>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</si>
  <si>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</si>
  <si>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</si>
  <si>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</si>
  <si>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</si>
  <si>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</si>
  <si>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</si>
  <si>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</si>
  <si>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</si>
  <si>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</si>
  <si>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</si>
  <si>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</si>
  <si>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</si>
  <si>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</si>
  <si>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</si>
  <si>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</si>
  <si>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</si>
  <si>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</si>
  <si>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</si>
  <si>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</si>
  <si>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</si>
  <si>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</si>
  <si>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</si>
  <si>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</si>
  <si>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</si>
  <si>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</si>
  <si>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</si>
  <si>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</si>
  <si>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</si>
  <si>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</si>
  <si>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</si>
  <si>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</si>
  <si>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</si>
  <si>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</si>
  <si>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</si>
  <si>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</si>
  <si>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</si>
  <si>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</si>
  <si>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</si>
  <si>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</si>
  <si>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</si>
  <si>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</si>
  <si>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</si>
  <si>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</si>
  <si>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</si>
  <si>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</si>
  <si>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</si>
  <si>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</si>
  <si>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</si>
  <si>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</si>
  <si>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</si>
  <si>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</si>
  <si>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</si>
  <si>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</si>
  <si>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</si>
  <si>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</si>
  <si>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</si>
  <si>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</si>
  <si>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</si>
  <si>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</si>
  <si>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</si>
  <si>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</si>
  <si>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</si>
  <si>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</si>
  <si>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</si>
  <si>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</si>
  <si>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</si>
  <si>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</si>
  <si>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</si>
  <si>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</si>
  <si>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</si>
  <si>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</si>
  <si>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</si>
  <si>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</si>
  <si>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</si>
  <si>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</si>
  <si>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</si>
  <si>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</si>
  <si>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</si>
  <si>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</si>
  <si>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</si>
  <si>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</si>
  <si>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</si>
  <si>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</si>
  <si>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</si>
  <si>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</si>
  <si>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</si>
  <si>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</si>
  <si>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</si>
  <si>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</si>
  <si>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</si>
  <si>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</si>
  <si>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</si>
  <si>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</si>
  <si>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</si>
  <si>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</si>
  <si>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</si>
  <si>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</si>
  <si>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</si>
  <si>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</si>
  <si>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</si>
  <si>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</si>
  <si>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</si>
  <si>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</si>
  <si>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</si>
  <si>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</si>
  <si>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</si>
  <si>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</si>
  <si>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</si>
  <si>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</si>
  <si>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</si>
  <si>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</si>
  <si>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</si>
  <si>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</si>
  <si>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</si>
  <si>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</si>
  <si>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</si>
  <si>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</si>
  <si>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</si>
  <si>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</si>
  <si>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</si>
  <si>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</si>
  <si>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</si>
  <si>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</si>
  <si>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</si>
  <si>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</si>
  <si>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</si>
  <si>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</si>
  <si>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</si>
  <si>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</si>
  <si>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</si>
  <si>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</si>
  <si>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</si>
  <si>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</si>
  <si>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</si>
  <si>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</si>
  <si>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</si>
  <si>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</si>
  <si>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</si>
  <si>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</si>
  <si>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</si>
  <si>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</si>
  <si>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</si>
  <si>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</si>
  <si>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</si>
  <si>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</si>
  <si>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</si>
  <si>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</si>
  <si>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</si>
  <si>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</si>
  <si>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</si>
  <si>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</si>
  <si>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</si>
  <si>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</si>
  <si>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</si>
  <si>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</si>
  <si>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</si>
  <si>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</si>
  <si>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</si>
  <si>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</si>
  <si>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</si>
  <si>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</si>
  <si>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</si>
  <si>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</si>
  <si>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</si>
  <si>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</si>
  <si>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</si>
  <si>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</si>
  <si>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</si>
  <si>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</si>
  <si>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</si>
  <si>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</si>
  <si>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</si>
  <si>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</si>
  <si>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</si>
  <si>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</si>
  <si>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</si>
  <si>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</si>
  <si>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</si>
  <si>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</si>
  <si>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</si>
  <si>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</si>
  <si>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</si>
  <si>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</si>
  <si>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</si>
  <si>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</si>
  <si>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</si>
  <si>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</si>
  <si>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</si>
  <si>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</si>
  <si>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</si>
  <si>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</si>
  <si>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</si>
  <si>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</si>
  <si>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</si>
  <si>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</si>
  <si>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</si>
  <si>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</si>
  <si>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</si>
  <si>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</si>
  <si>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</si>
  <si>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</si>
  <si>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</si>
  <si>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</si>
  <si>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</si>
  <si>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</si>
  <si>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</si>
  <si>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</si>
  <si>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</si>
  <si>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</si>
  <si>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</si>
  <si>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</si>
  <si>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</si>
  <si>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</si>
  <si>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</si>
  <si>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</si>
  <si>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</si>
  <si>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</si>
  <si>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</si>
  <si>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</si>
  <si>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</si>
  <si>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</si>
  <si>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</si>
  <si>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</si>
  <si>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</si>
  <si>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</si>
  <si>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</si>
  <si>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</si>
  <si>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</si>
  <si>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</si>
  <si>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</si>
  <si>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</si>
  <si>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</si>
  <si>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</si>
  <si>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</si>
  <si>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</si>
  <si>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</si>
  <si>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</si>
  <si>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</si>
  <si>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</si>
  <si>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</si>
  <si>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</si>
  <si>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</si>
  <si>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</si>
  <si>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</si>
  <si>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</si>
  <si>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</si>
  <si>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</si>
  <si>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</si>
  <si>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</si>
  <si>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</si>
  <si>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</si>
  <si>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</si>
  <si>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</si>
  <si>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</si>
  <si>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</si>
  <si>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</si>
  <si>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</si>
  <si>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</si>
  <si>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</si>
  <si>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</si>
  <si>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</si>
  <si>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</si>
  <si>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</si>
  <si>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</si>
  <si>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</si>
  <si>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</si>
  <si>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</si>
  <si>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</si>
  <si>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</si>
  <si>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</si>
  <si>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</si>
  <si>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</si>
  <si>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</si>
  <si>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</si>
  <si>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</si>
  <si>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</si>
  <si>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</si>
  <si>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</si>
  <si>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</si>
  <si>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</si>
  <si>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</si>
  <si>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</si>
  <si>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</si>
  <si>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</si>
  <si>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</si>
  <si>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</si>
  <si>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</si>
  <si>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</si>
  <si>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</si>
  <si>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</si>
  <si>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</si>
  <si>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</si>
  <si>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</si>
  <si>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</si>
  <si>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</si>
  <si>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</si>
  <si>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</si>
  <si>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</si>
  <si>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</si>
  <si>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</si>
  <si>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</si>
  <si>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</si>
  <si>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</si>
  <si>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</si>
  <si>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</si>
  <si>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</si>
  <si>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</si>
  <si>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</si>
  <si>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</si>
  <si>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</si>
  <si>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</si>
  <si>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</si>
  <si>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</si>
  <si>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</si>
  <si>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</si>
  <si>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</si>
  <si>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</si>
  <si>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</si>
  <si>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</si>
  <si>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</si>
  <si>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</si>
  <si>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</si>
  <si>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</si>
  <si>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</si>
  <si>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</si>
  <si>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</si>
  <si>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</si>
  <si>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</si>
  <si>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</si>
  <si>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</si>
  <si>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</si>
  <si>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</si>
  <si>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</si>
  <si>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</si>
  <si>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</si>
  <si>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</si>
  <si>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</si>
  <si>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</si>
  <si>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</si>
  <si>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</si>
  <si>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</si>
  <si>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</si>
  <si>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</si>
  <si>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</si>
  <si>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</si>
  <si>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</si>
  <si>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</si>
  <si>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</si>
  <si>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</si>
  <si>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</si>
  <si>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</si>
  <si>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</si>
  <si>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</si>
  <si>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</si>
  <si>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</si>
  <si>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</si>
  <si>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</si>
  <si>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</si>
  <si>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</si>
  <si>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</si>
  <si>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</si>
  <si>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</si>
  <si>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</si>
  <si>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</si>
  <si>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</si>
  <si>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</si>
  <si>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</si>
  <si>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</si>
  <si>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</si>
  <si>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</si>
  <si>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</si>
  <si>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</si>
  <si>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</si>
  <si>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</si>
  <si>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</si>
  <si>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</si>
  <si>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</si>
  <si>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</si>
  <si>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</si>
  <si>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</si>
  <si>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</si>
  <si>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</si>
  <si>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</si>
  <si>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</si>
  <si>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</si>
  <si>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</si>
  <si>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</si>
  <si>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</si>
  <si>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</si>
  <si>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</si>
  <si>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</si>
  <si>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</si>
  <si>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</si>
  <si>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</si>
  <si>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</si>
  <si>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</si>
  <si>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</si>
  <si>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</si>
  <si>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</si>
  <si>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</si>
  <si>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</si>
  <si>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</si>
  <si>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</si>
  <si>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</si>
  <si>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</si>
  <si>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</si>
  <si>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</si>
  <si>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</si>
  <si>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</si>
  <si>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</si>
  <si>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</si>
  <si>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</si>
  <si>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</si>
  <si>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</si>
  <si>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</si>
  <si>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</si>
  <si>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</si>
  <si>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</si>
  <si>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</si>
  <si>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</si>
  <si>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</si>
  <si>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</si>
  <si>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</si>
  <si>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</si>
  <si>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</si>
  <si>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</si>
  <si>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</si>
  <si>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</si>
  <si>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</si>
  <si>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</si>
  <si>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</si>
  <si>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</si>
  <si>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</si>
  <si>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</si>
  <si>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</si>
  <si>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</si>
  <si>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</si>
  <si>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</si>
  <si>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</si>
  <si>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</si>
  <si>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</si>
  <si>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</si>
  <si>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</si>
  <si>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</si>
  <si>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</si>
  <si>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</si>
  <si>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</si>
  <si>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</si>
  <si>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</si>
  <si>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</si>
  <si>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</si>
  <si>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</si>
  <si>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</si>
  <si>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</si>
  <si>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</si>
  <si>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</si>
  <si>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</si>
  <si>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</si>
  <si>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</si>
  <si>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</si>
  <si>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</si>
  <si>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</si>
  <si>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</si>
  <si>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</si>
  <si>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</si>
  <si>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</si>
  <si>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</si>
  <si>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</si>
  <si>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</si>
  <si>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</si>
  <si>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</si>
  <si>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</si>
  <si>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</si>
  <si>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</si>
  <si>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</si>
  <si>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</si>
  <si>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</si>
  <si>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</si>
  <si>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</si>
  <si>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</si>
  <si>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</si>
  <si>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</si>
  <si>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</si>
  <si>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</si>
  <si>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</si>
  <si>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</si>
  <si>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</si>
  <si>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</si>
  <si>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</si>
  <si>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</si>
  <si>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</si>
  <si>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</si>
  <si>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</si>
  <si>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</si>
  <si>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</si>
  <si>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</si>
  <si>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</si>
  <si>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</si>
  <si>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</si>
  <si>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</si>
  <si>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</si>
  <si>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</si>
  <si>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</si>
  <si>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</si>
  <si>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</si>
  <si>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</si>
  <si>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</si>
  <si>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</si>
  <si>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</si>
  <si>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</si>
  <si>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</si>
  <si>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</si>
  <si>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</si>
  <si>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</si>
  <si>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</si>
  <si>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</si>
  <si>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</si>
  <si>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</si>
  <si>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</si>
  <si>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</si>
  <si>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</si>
  <si>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</si>
  <si>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</si>
  <si>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</si>
  <si>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</si>
  <si>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</si>
  <si>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</si>
  <si>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</si>
  <si>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</si>
  <si>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</si>
  <si>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</si>
  <si>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</si>
  <si>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</si>
  <si>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</si>
  <si>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</si>
  <si>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</si>
  <si>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</si>
  <si>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</si>
  <si>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</si>
  <si>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</si>
  <si>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</si>
  <si>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</si>
  <si>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</si>
  <si>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</si>
  <si>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</si>
  <si>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</si>
  <si>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</si>
  <si>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</si>
  <si>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</si>
  <si>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</si>
  <si>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</si>
  <si>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</si>
  <si>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</si>
  <si>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</si>
  <si>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</si>
  <si>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</si>
  <si>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</si>
  <si>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</si>
  <si>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</si>
  <si>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</si>
  <si>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</si>
  <si>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</si>
  <si>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</si>
  <si>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</si>
  <si>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</si>
  <si>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</si>
  <si>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</si>
  <si>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</si>
  <si>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</si>
  <si>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</si>
  <si>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</si>
  <si>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</si>
  <si>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</si>
  <si>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</si>
  <si>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</si>
  <si>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</si>
  <si>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</si>
  <si>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</si>
  <si>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</si>
  <si>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</si>
  <si>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</si>
  <si>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</si>
  <si>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</si>
  <si>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</si>
  <si>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</si>
  <si>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</si>
  <si>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</si>
  <si>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</si>
  <si>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</si>
  <si>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</si>
  <si>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</si>
  <si>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</si>
  <si>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</si>
  <si>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</si>
  <si>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</si>
  <si>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</si>
  <si>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</si>
  <si>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</si>
  <si>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</si>
  <si>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</si>
  <si>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</si>
  <si>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</si>
  <si>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</si>
  <si>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</si>
  <si>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</si>
  <si>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</si>
  <si>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</si>
  <si>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</si>
  <si>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</si>
  <si>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</si>
  <si>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</si>
  <si>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</si>
  <si>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</si>
  <si>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</si>
  <si>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</si>
  <si>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</si>
  <si>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</si>
  <si>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</si>
  <si>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</si>
  <si>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</si>
  <si>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</si>
  <si>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</si>
  <si>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</si>
  <si>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</si>
  <si>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</si>
  <si>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</si>
  <si>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</si>
  <si>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</si>
  <si>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</si>
  <si>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</si>
  <si>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</si>
  <si>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</si>
  <si>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</si>
  <si>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</si>
  <si>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</si>
  <si>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</si>
  <si>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</si>
  <si>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</si>
  <si>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</si>
  <si>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</si>
  <si>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</si>
  <si>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</si>
  <si>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</si>
  <si>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</si>
  <si>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</si>
  <si>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</si>
  <si>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</si>
  <si>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</si>
  <si>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</si>
  <si>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</si>
  <si>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</si>
  <si>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</si>
  <si>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</si>
  <si>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</si>
  <si>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</si>
  <si>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</si>
  <si>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</si>
  <si>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</si>
  <si>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</si>
  <si>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</si>
  <si>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</si>
  <si>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</si>
  <si>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</si>
  <si>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</si>
  <si>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</si>
  <si>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</si>
  <si>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</si>
  <si>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</si>
  <si>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</si>
  <si>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</si>
  <si>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</si>
  <si>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</si>
  <si>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</si>
  <si>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</si>
  <si>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</si>
  <si>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</si>
  <si>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</si>
  <si>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</si>
  <si>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</si>
  <si>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</si>
  <si>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</si>
  <si>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</si>
  <si>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</si>
  <si>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</si>
  <si>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</si>
  <si>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</si>
  <si>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</si>
  <si>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</si>
  <si>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</si>
  <si>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</si>
  <si>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</si>
  <si>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</si>
  <si>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</si>
  <si>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</si>
  <si>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</si>
  <si>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</si>
  <si>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</si>
  <si>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</si>
  <si>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</si>
  <si>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</si>
  <si>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</si>
  <si>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</si>
  <si>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</si>
  <si>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</si>
  <si>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</si>
  <si>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</si>
  <si>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</si>
  <si>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</si>
  <si>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</si>
  <si>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</si>
  <si>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</si>
  <si>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</si>
  <si>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</si>
  <si>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</si>
  <si>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</si>
  <si>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</si>
  <si>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</si>
  <si>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</si>
  <si>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</si>
  <si>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</si>
  <si>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</si>
  <si>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</si>
  <si>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</si>
  <si>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</si>
  <si>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</si>
  <si>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</si>
  <si>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</si>
  <si>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</si>
  <si>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</si>
  <si>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</si>
  <si>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</si>
  <si>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</si>
  <si>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</si>
  <si>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</si>
  <si>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</si>
  <si>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</si>
  <si>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</si>
  <si>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</si>
  <si>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</si>
  <si>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</si>
  <si>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</si>
  <si>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</si>
  <si>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</si>
  <si>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</si>
  <si>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</si>
  <si>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</si>
  <si>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</si>
  <si>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</si>
  <si>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</si>
  <si>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</si>
  <si>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</si>
  <si>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</si>
  <si>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</si>
  <si>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</si>
  <si>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</si>
  <si>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</si>
  <si>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</si>
  <si>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</si>
  <si>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</si>
  <si>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</si>
  <si>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</si>
  <si>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</si>
  <si>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</si>
  <si>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</si>
  <si>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</si>
  <si>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</si>
  <si>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</si>
  <si>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</si>
  <si>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</si>
  <si>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</si>
  <si>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</si>
  <si>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</si>
  <si>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</si>
  <si>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</si>
  <si>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</si>
  <si>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</si>
  <si>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</si>
  <si>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</si>
  <si>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</si>
  <si>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</si>
  <si>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</si>
  <si>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</si>
  <si>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</si>
  <si>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</si>
  <si>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</si>
  <si>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</si>
  <si>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</si>
  <si>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</si>
  <si>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</si>
  <si>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</si>
  <si>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</si>
  <si>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</si>
  <si>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</si>
  <si>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</si>
  <si>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</si>
  <si>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</si>
  <si>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</si>
  <si>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</si>
  <si>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</si>
  <si>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</si>
  <si>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</si>
  <si>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</si>
  <si>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</si>
  <si>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</si>
  <si>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</si>
  <si>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</si>
  <si>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</si>
  <si>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</si>
  <si>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</si>
  <si>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</si>
  <si>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</si>
  <si>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</si>
  <si>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</si>
  <si>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</si>
  <si>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</si>
  <si>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</si>
  <si>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</si>
  <si>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</si>
  <si>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</si>
  <si>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</si>
  <si>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</si>
  <si>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</si>
  <si>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</si>
  <si>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</si>
  <si>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</si>
  <si>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</si>
  <si>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</si>
  <si>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</si>
  <si>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</si>
  <si>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</si>
  <si>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</si>
  <si>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</si>
  <si>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</si>
  <si>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</si>
  <si>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</si>
  <si>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</si>
  <si>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</si>
  <si>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</si>
  <si>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</si>
  <si>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</si>
  <si>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</si>
  <si>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</si>
  <si>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</si>
  <si>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</si>
  <si>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</si>
  <si>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</si>
  <si>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</si>
  <si>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</si>
  <si>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</si>
  <si>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</si>
  <si>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</si>
  <si>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</si>
  <si>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</si>
  <si>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</si>
  <si>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</si>
  <si>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</si>
  <si>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</si>
  <si>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</si>
  <si>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</si>
  <si>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</si>
  <si>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</si>
  <si>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</si>
  <si>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</si>
  <si>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</si>
  <si>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</si>
  <si>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</si>
  <si>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</si>
  <si>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</si>
  <si>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</si>
  <si>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</si>
  <si>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</si>
  <si>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</si>
  <si>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</si>
  <si>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</si>
  <si>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</si>
  <si>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</si>
  <si>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</si>
  <si>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</si>
  <si>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</si>
  <si>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</si>
  <si>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</si>
  <si>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</si>
  <si>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</si>
  <si>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</si>
  <si>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</si>
  <si>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</si>
  <si>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</si>
  <si>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</si>
  <si>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</si>
  <si>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</si>
  <si>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</si>
  <si>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</si>
  <si>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</si>
  <si>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</si>
  <si>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</si>
  <si>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</si>
  <si>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</si>
  <si>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</si>
  <si>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</si>
  <si>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</si>
  <si>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</si>
  <si>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</si>
  <si>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</si>
  <si>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</si>
  <si>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</si>
  <si>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</si>
  <si>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</si>
  <si>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</si>
  <si>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</si>
  <si>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</si>
  <si>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</si>
  <si>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</si>
  <si>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</si>
  <si>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</si>
  <si>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</si>
  <si>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</si>
  <si>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</si>
  <si>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</si>
  <si>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</si>
  <si>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</si>
  <si>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</si>
  <si>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</si>
  <si>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</si>
  <si>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</si>
  <si>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</si>
  <si>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</si>
  <si>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</si>
  <si>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</si>
  <si>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</si>
  <si>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</si>
  <si>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</si>
  <si>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</si>
  <si>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</si>
  <si>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</si>
  <si>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</si>
  <si>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</si>
  <si>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</si>
  <si>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</si>
  <si>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</si>
  <si>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</si>
  <si>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</si>
  <si>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</si>
  <si>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</si>
  <si>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</si>
  <si>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</si>
  <si>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</si>
  <si>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</si>
  <si>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</si>
  <si>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</si>
  <si>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</si>
  <si>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</si>
  <si>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</si>
  <si>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</si>
  <si>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</si>
  <si>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</si>
  <si>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</si>
  <si>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</si>
  <si>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</si>
  <si>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</si>
  <si>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</si>
  <si>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</si>
  <si>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</si>
  <si>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</si>
  <si>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</si>
  <si>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</si>
  <si>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</si>
  <si>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</si>
  <si>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</si>
  <si>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</si>
  <si>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</si>
  <si>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</si>
  <si>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</si>
  <si>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</si>
  <si>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</si>
  <si>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</si>
  <si>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</si>
  <si>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</si>
  <si>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</si>
  <si>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</si>
  <si>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</si>
  <si>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</si>
  <si>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</si>
  <si>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</si>
  <si>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</si>
  <si>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</si>
  <si>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</si>
  <si>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</si>
  <si>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</si>
  <si>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</si>
  <si>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</si>
  <si>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</si>
  <si>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</si>
  <si>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</si>
  <si>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</si>
  <si>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</si>
  <si>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</si>
  <si>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</si>
  <si>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</si>
  <si>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</si>
  <si>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</si>
  <si>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</si>
  <si>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</si>
  <si>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</si>
  <si>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</si>
  <si>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</si>
  <si>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</si>
  <si>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</si>
  <si>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</si>
  <si>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</si>
  <si>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</si>
  <si>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</si>
  <si>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</si>
  <si>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</si>
  <si>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</si>
  <si>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</si>
  <si>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</si>
  <si>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</si>
  <si>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</si>
  <si>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</si>
  <si>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</si>
  <si>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</si>
  <si>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</si>
  <si>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</si>
  <si>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</si>
  <si>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</si>
  <si>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</si>
  <si>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</si>
  <si>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</si>
  <si>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</si>
  <si>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</si>
  <si>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</si>
  <si>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</si>
  <si>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</si>
  <si>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</si>
  <si>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</si>
  <si>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</si>
  <si>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</si>
  <si>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</si>
  <si>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</si>
  <si>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</si>
  <si>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</si>
  <si>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</si>
  <si>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</si>
  <si>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</si>
  <si>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</si>
  <si>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</si>
  <si>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</si>
  <si>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</si>
  <si>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</si>
  <si>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</si>
  <si>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</si>
  <si>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</si>
  <si>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</si>
  <si>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</si>
  <si>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</si>
  <si>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</si>
  <si>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</si>
  <si>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</si>
  <si>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</si>
  <si>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</si>
  <si>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</si>
  <si>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</si>
  <si>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</si>
  <si>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</si>
  <si>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</si>
  <si>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</si>
  <si>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</si>
  <si>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</si>
  <si>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</si>
  <si>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</si>
  <si>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</si>
  <si>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</si>
  <si>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</si>
  <si>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</si>
  <si>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</si>
  <si>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</si>
  <si>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</si>
  <si>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</si>
  <si>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</si>
  <si>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</si>
  <si>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</si>
  <si>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</si>
  <si>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</si>
  <si>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</si>
  <si>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</si>
  <si>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</si>
  <si>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</si>
  <si>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</si>
  <si>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</si>
  <si>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</si>
  <si>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</si>
  <si>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</si>
  <si>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</si>
  <si>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</si>
  <si>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</si>
  <si>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</si>
  <si>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</si>
  <si>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</si>
  <si>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</si>
  <si>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</si>
  <si>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</si>
  <si>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</si>
  <si>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</si>
  <si>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</si>
  <si>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</si>
  <si>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</si>
  <si>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</si>
  <si>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</si>
  <si>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</si>
  <si>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</si>
  <si>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</si>
  <si>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</si>
  <si>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</si>
  <si>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</si>
  <si>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</si>
  <si>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</si>
  <si>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</si>
  <si>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</si>
  <si>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</si>
  <si>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</si>
  <si>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</si>
  <si>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</si>
  <si>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</si>
  <si>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</si>
  <si>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</si>
  <si>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</si>
  <si>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</si>
  <si>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</si>
  <si>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</si>
  <si>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</si>
  <si>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</si>
  <si>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</si>
  <si>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</si>
  <si>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</si>
  <si>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</si>
  <si>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</si>
  <si>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</si>
  <si>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</si>
  <si>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</si>
  <si>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</si>
  <si>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</si>
  <si>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</si>
  <si>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</si>
  <si>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</si>
  <si>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</si>
  <si>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</si>
  <si>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</si>
  <si>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</si>
  <si>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</si>
  <si>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</si>
  <si>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</si>
  <si>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</si>
  <si>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</si>
  <si>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</si>
  <si>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</si>
  <si>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</si>
  <si>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</si>
  <si>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</si>
  <si>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</si>
  <si>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</si>
  <si>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</si>
  <si>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</si>
  <si>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</si>
  <si>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</si>
  <si>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</si>
  <si>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</si>
  <si>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</si>
  <si>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</si>
  <si>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</si>
  <si>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</si>
  <si>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</si>
  <si>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</si>
  <si>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</si>
  <si>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</si>
  <si>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</si>
  <si>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</si>
  <si>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</si>
  <si>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</si>
  <si>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</si>
  <si>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</si>
  <si>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</si>
  <si>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</si>
  <si>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</si>
  <si>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</si>
  <si>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</si>
  <si>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</si>
  <si>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</si>
  <si>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</si>
  <si>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</si>
  <si>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</si>
  <si>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</si>
  <si>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</si>
  <si>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</si>
  <si>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</si>
  <si>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</si>
  <si>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</si>
  <si>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</si>
  <si>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</si>
  <si>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</si>
  <si>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</si>
  <si>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</si>
  <si>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</si>
  <si>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</si>
  <si>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</si>
  <si>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</si>
  <si>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</si>
  <si>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</si>
  <si>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</si>
  <si>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</si>
  <si>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</si>
  <si>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</si>
  <si>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</si>
  <si>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</si>
  <si>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</si>
  <si>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</si>
  <si>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</si>
  <si>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</si>
  <si>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</si>
  <si>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</si>
  <si>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</si>
  <si>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</si>
  <si>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</si>
  <si>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</si>
  <si>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</si>
  <si>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</si>
  <si>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</si>
  <si>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</si>
  <si>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</si>
  <si>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</si>
  <si>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</si>
  <si>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</si>
  <si>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</si>
  <si>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</si>
  <si>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</si>
  <si>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</si>
  <si>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</si>
  <si>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</si>
  <si>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</si>
  <si>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</si>
  <si>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</si>
  <si>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</si>
  <si>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</si>
  <si>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</si>
  <si>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</si>
  <si>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</si>
  <si>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</si>
  <si>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</si>
  <si>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</si>
  <si>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</si>
  <si>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</si>
  <si>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</si>
  <si>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</si>
  <si>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</si>
  <si>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</si>
  <si>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</si>
  <si>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</si>
  <si>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</si>
  <si>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</si>
  <si>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</si>
  <si>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</si>
  <si>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</si>
  <si>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</si>
  <si>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</si>
  <si>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</si>
  <si>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</si>
  <si>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</si>
  <si>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</si>
  <si>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</si>
  <si>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</si>
  <si>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</si>
  <si>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</si>
  <si>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</si>
  <si>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</si>
  <si>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</si>
  <si>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</si>
  <si>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</si>
  <si>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</si>
  <si>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</si>
  <si>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</si>
  <si>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</si>
  <si>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</si>
  <si>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</si>
  <si>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</si>
  <si>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</si>
  <si>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</si>
  <si>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</si>
  <si>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</si>
  <si>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</si>
  <si>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</si>
  <si>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</si>
  <si>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</si>
  <si>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</si>
  <si>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</si>
  <si>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</si>
  <si>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</si>
  <si>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</si>
  <si>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</si>
  <si>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</si>
  <si>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</si>
  <si>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</si>
  <si>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</si>
  <si>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</si>
  <si>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</si>
  <si>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</si>
  <si>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</si>
  <si>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</si>
  <si>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</si>
  <si>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</si>
  <si>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</si>
  <si>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</si>
  <si>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</si>
  <si>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</si>
  <si>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</si>
  <si>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</si>
  <si>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</si>
  <si>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</si>
  <si>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</si>
  <si>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</si>
  <si>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</si>
  <si>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</si>
  <si>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</si>
  <si>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</si>
  <si>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</si>
  <si>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</si>
  <si>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</si>
  <si>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</si>
  <si>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</si>
  <si>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</si>
  <si>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</si>
  <si>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</si>
  <si>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</si>
  <si>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</si>
  <si>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</si>
  <si>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</si>
  <si>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</si>
  <si>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</si>
  <si>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</si>
  <si>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</si>
  <si>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</si>
  <si>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</si>
  <si>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</si>
  <si>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</si>
  <si>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</si>
  <si>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</si>
  <si>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</si>
  <si>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</si>
  <si>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</si>
  <si>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</si>
  <si>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</si>
  <si>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</si>
  <si>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</si>
  <si>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</si>
  <si>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</si>
  <si>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</si>
  <si>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</si>
  <si>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</si>
  <si>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</si>
  <si>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</si>
  <si>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</si>
  <si>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</si>
  <si>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</si>
  <si>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</si>
  <si>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</si>
  <si>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</si>
  <si>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</si>
  <si>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</si>
  <si>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</si>
  <si>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</si>
  <si>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</si>
  <si>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</si>
  <si>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</si>
  <si>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</si>
  <si>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</si>
  <si>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</si>
  <si>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</si>
  <si>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</si>
  <si>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</si>
  <si>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</si>
  <si>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</si>
  <si>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</si>
  <si>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</si>
  <si>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</si>
  <si>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</si>
  <si>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</si>
  <si>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</si>
  <si>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</si>
  <si>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</si>
  <si>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</si>
  <si>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</si>
  <si>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</si>
  <si>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</si>
  <si>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</si>
  <si>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</si>
  <si>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</si>
  <si>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</si>
  <si>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</si>
  <si>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</si>
  <si>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</si>
  <si>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</si>
  <si>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</si>
  <si>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</si>
  <si>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</si>
  <si>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</si>
  <si>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</si>
  <si>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</si>
  <si>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</si>
  <si>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</si>
  <si>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</si>
  <si>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</si>
  <si>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</si>
  <si>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</si>
  <si>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</si>
  <si>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</si>
  <si>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</si>
  <si>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</si>
  <si>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</si>
  <si>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</si>
  <si>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</si>
  <si>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</si>
  <si>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</si>
  <si>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</si>
  <si>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</si>
  <si>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</si>
  <si>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</si>
  <si>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</si>
  <si>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</si>
  <si>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</si>
  <si>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</si>
  <si>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</si>
  <si>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</si>
  <si>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</si>
  <si>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</si>
  <si>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</si>
  <si>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</si>
  <si>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</si>
  <si>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</si>
  <si>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</si>
  <si>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</si>
  <si>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</si>
  <si>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</si>
  <si>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</si>
  <si>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</si>
  <si>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</si>
  <si>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</si>
  <si>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</si>
  <si>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</si>
  <si>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</si>
  <si>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</si>
  <si>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</si>
  <si>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</si>
  <si>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</si>
  <si>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</si>
  <si>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</si>
  <si>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</si>
  <si>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</si>
  <si>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</si>
  <si>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</si>
  <si>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</si>
  <si>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</si>
  <si>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</si>
  <si>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</si>
  <si>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</si>
  <si>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</si>
  <si>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</si>
  <si>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</si>
  <si>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</si>
  <si>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</si>
  <si>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</si>
  <si>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</si>
  <si>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</si>
  <si>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</si>
  <si>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</si>
  <si>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</si>
  <si>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</si>
  <si>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</si>
  <si>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</si>
  <si>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</si>
  <si>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</si>
  <si>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</si>
  <si>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</si>
  <si>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</si>
  <si>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</si>
  <si>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</si>
  <si>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</si>
  <si>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</si>
  <si>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</si>
  <si>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</si>
  <si>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</si>
  <si>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</si>
  <si>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</si>
  <si>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</si>
  <si>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</si>
  <si>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</si>
  <si>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</si>
  <si>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</si>
  <si>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</si>
  <si>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</si>
  <si>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</si>
  <si>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</si>
  <si>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</si>
  <si>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</si>
  <si>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</si>
  <si>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</si>
  <si>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</si>
  <si>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</si>
  <si>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</si>
  <si>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</si>
  <si>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</si>
  <si>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</si>
  <si>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</si>
  <si>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</si>
  <si>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</si>
  <si>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</si>
  <si>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</si>
  <si>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</si>
  <si>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</si>
  <si>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</si>
  <si>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</si>
  <si>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</si>
  <si>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</si>
  <si>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</si>
  <si>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</si>
  <si>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</si>
  <si>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</si>
  <si>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</si>
  <si>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</si>
  <si>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</si>
  <si>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</si>
  <si>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</si>
  <si>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</si>
  <si>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</si>
  <si>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</si>
  <si>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</si>
  <si>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</si>
  <si>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</si>
  <si>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</si>
  <si>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</si>
  <si>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</si>
  <si>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</si>
  <si>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</si>
  <si>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</si>
  <si>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</si>
  <si>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</si>
  <si>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</si>
  <si>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</si>
  <si>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</si>
  <si>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</si>
  <si>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</si>
  <si>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</si>
  <si>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</si>
  <si>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</si>
  <si>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</si>
  <si>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</si>
  <si>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</si>
  <si>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</si>
  <si>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</si>
  <si>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</si>
  <si>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</si>
  <si>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</si>
  <si>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</si>
  <si>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</si>
  <si>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</si>
  <si>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</si>
  <si>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</si>
  <si>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</si>
  <si>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</si>
  <si>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</si>
  <si>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</si>
  <si>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</si>
  <si>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</si>
  <si>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</si>
  <si>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</si>
  <si>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</si>
  <si>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</si>
  <si>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</si>
  <si>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</si>
  <si>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</si>
  <si>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</si>
  <si>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</si>
  <si>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</si>
  <si>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</si>
  <si>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</si>
  <si>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</si>
  <si>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</si>
  <si>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</si>
  <si>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</si>
  <si>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</si>
  <si>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</si>
  <si>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</si>
  <si>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</si>
  <si>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</si>
  <si>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</si>
  <si>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</si>
  <si>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</si>
  <si>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</si>
  <si>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</si>
  <si>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</si>
  <si>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</si>
  <si>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</si>
  <si>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</si>
  <si>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</si>
  <si>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</si>
  <si>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</si>
  <si>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</si>
  <si>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</si>
  <si>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</si>
  <si>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</si>
  <si>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</si>
  <si>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</si>
  <si>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</si>
  <si>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</si>
  <si>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</si>
  <si>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</si>
  <si>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</si>
  <si>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</si>
  <si>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</si>
  <si>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</si>
  <si>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</si>
  <si>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</si>
  <si>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</si>
  <si>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</si>
  <si>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</si>
  <si>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</si>
  <si>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</si>
  <si>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</si>
  <si>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</si>
  <si>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</si>
  <si>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</si>
  <si>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</si>
  <si>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</si>
  <si>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</si>
  <si>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</si>
  <si>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</si>
  <si>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</si>
  <si>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</si>
  <si>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</si>
  <si>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</si>
  <si>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</si>
  <si>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</si>
  <si>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</si>
  <si>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</si>
  <si>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</si>
  <si>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</si>
  <si>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</si>
  <si>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</si>
  <si>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</si>
  <si>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</si>
  <si>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</si>
  <si>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</si>
  <si>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</si>
  <si>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</si>
  <si>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</si>
  <si>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</si>
  <si>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</si>
  <si>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</si>
  <si>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</si>
  <si>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</si>
  <si>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</si>
  <si>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</si>
  <si>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</si>
  <si>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</si>
  <si>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</si>
  <si>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</si>
  <si>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</si>
  <si>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</si>
  <si>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</si>
  <si>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</si>
  <si>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</si>
  <si>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</si>
  <si>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</si>
  <si>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</si>
  <si>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</si>
  <si>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</si>
  <si>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</si>
  <si>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</si>
  <si>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</si>
  <si>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</si>
  <si>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</si>
  <si>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</si>
  <si>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</si>
  <si>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</si>
  <si>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</si>
  <si>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</si>
  <si>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</si>
  <si>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</si>
  <si>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</si>
  <si>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</si>
  <si>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</si>
  <si>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</si>
  <si>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</si>
  <si>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</si>
  <si>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</si>
  <si>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</si>
  <si>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</si>
  <si>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</si>
  <si>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</si>
  <si>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</si>
  <si>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</si>
  <si>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</si>
  <si>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</si>
  <si>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</si>
  <si>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</si>
  <si>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</si>
  <si>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</si>
  <si>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</si>
  <si>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</si>
  <si>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</si>
  <si>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</si>
  <si>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</si>
  <si>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</si>
  <si>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</si>
  <si>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</si>
  <si>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</si>
  <si>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</si>
  <si>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</si>
  <si>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</si>
  <si>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</si>
  <si>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</si>
  <si>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</si>
  <si>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</si>
  <si>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</si>
  <si>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</si>
  <si>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</si>
  <si>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</si>
  <si>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</si>
  <si>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</si>
  <si>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</si>
  <si>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</si>
  <si>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</si>
  <si>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</si>
  <si>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</si>
  <si>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</si>
  <si>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</si>
  <si>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</si>
  <si>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</si>
  <si>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</si>
  <si>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</si>
  <si>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</si>
  <si>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</si>
  <si>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</si>
  <si>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</si>
  <si>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</si>
  <si>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</si>
  <si>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</si>
  <si>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</si>
  <si>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</si>
  <si>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</si>
  <si>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</si>
  <si>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</si>
  <si>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</si>
  <si>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</si>
  <si>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</si>
  <si>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</si>
  <si>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</si>
  <si>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</si>
  <si>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</si>
  <si>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</si>
  <si>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</si>
  <si>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</si>
  <si>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</si>
  <si>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</si>
  <si>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</si>
  <si>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</si>
  <si>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</si>
  <si>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</si>
  <si>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</si>
  <si>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</si>
  <si>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</si>
  <si>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</si>
  <si>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</si>
  <si>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</si>
  <si>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</si>
  <si>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</si>
  <si>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</si>
  <si>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</si>
  <si>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</si>
  <si>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</si>
  <si>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</si>
  <si>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</si>
  <si>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</si>
  <si>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</si>
  <si>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</si>
  <si>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</si>
  <si>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</si>
  <si>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</si>
  <si>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</si>
  <si>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</si>
  <si>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</si>
  <si>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</si>
  <si>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</si>
  <si>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</si>
  <si>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</si>
  <si>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</si>
  <si>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</si>
  <si>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</si>
  <si>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</si>
  <si>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</si>
  <si>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</si>
  <si>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</si>
  <si>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</si>
  <si>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</si>
  <si>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</si>
  <si>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</si>
  <si>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</si>
  <si>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</si>
  <si>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</si>
  <si>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</si>
  <si>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</si>
  <si>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</si>
  <si>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</si>
  <si>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</si>
  <si>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</si>
  <si>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</si>
  <si>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</si>
  <si>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</si>
  <si>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</si>
  <si>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</si>
  <si>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</si>
  <si>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</si>
  <si>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</si>
  <si>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</si>
  <si>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</si>
  <si>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</si>
  <si>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</si>
  <si>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</si>
  <si>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</si>
  <si>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</si>
  <si>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</si>
  <si>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</si>
  <si>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</si>
  <si>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</si>
  <si>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</si>
  <si>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</si>
  <si>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</si>
  <si>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</si>
  <si>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</si>
  <si>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</si>
  <si>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</si>
  <si>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</si>
  <si>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</si>
  <si>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</si>
  <si>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</si>
  <si>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</si>
  <si>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</si>
  <si>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</si>
  <si>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</si>
  <si>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</si>
  <si>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</si>
  <si>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</si>
  <si>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</si>
  <si>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</si>
  <si>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</si>
  <si>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</si>
  <si>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</si>
  <si>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</si>
  <si>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</si>
  <si>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</si>
  <si>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</si>
  <si>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</si>
  <si>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</si>
  <si>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</si>
  <si>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</si>
  <si>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</si>
  <si>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</si>
  <si>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</si>
  <si>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</si>
  <si>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</si>
  <si>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</si>
  <si>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</si>
  <si>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</si>
  <si>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</si>
  <si>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</si>
  <si>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</si>
  <si>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</si>
  <si>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</si>
  <si>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</si>
  <si>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</si>
  <si>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</si>
  <si>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</si>
  <si>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</si>
  <si>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</si>
  <si>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</si>
  <si>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</si>
  <si>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</si>
  <si>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</si>
  <si>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</si>
  <si>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</si>
  <si>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</si>
  <si>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</si>
  <si>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</si>
  <si>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</si>
  <si>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</si>
  <si>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</si>
  <si>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</si>
  <si>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</si>
  <si>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</si>
  <si>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</si>
  <si>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</si>
  <si>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</si>
  <si>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</si>
  <si>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</si>
  <si>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</si>
  <si>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</si>
  <si>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</si>
  <si>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</si>
  <si>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</si>
  <si>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</si>
  <si>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</si>
  <si>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</si>
  <si>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</si>
  <si>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</si>
  <si>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</si>
  <si>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</si>
  <si>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</si>
  <si>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</si>
  <si>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</si>
  <si>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</si>
  <si>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</si>
  <si>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</si>
  <si>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</si>
  <si>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</si>
  <si>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</si>
  <si>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</si>
  <si>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</si>
  <si>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</si>
  <si>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</si>
  <si>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</si>
  <si>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</si>
  <si>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</si>
  <si>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</si>
  <si>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</si>
  <si>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</si>
  <si>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</si>
  <si>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</si>
  <si>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</si>
  <si>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</si>
  <si>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</si>
  <si>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</si>
  <si>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</si>
  <si>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</si>
  <si>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</si>
  <si>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</si>
  <si>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</si>
  <si>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</si>
  <si>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</si>
  <si>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</si>
  <si>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</si>
  <si>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</si>
  <si>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</si>
  <si>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</si>
  <si>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</si>
  <si>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</si>
  <si>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</si>
  <si>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</si>
  <si>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</si>
  <si>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</si>
  <si>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</si>
  <si>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</si>
  <si>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</si>
  <si>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</si>
  <si>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</si>
  <si>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</si>
  <si>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</si>
  <si>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</si>
  <si>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</si>
  <si>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</si>
  <si>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</si>
  <si>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</si>
  <si>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</si>
  <si>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</si>
  <si>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</si>
  <si>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</si>
  <si>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</si>
  <si>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</si>
  <si>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</si>
  <si>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</si>
  <si>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</si>
  <si>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</si>
  <si>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</si>
  <si>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</si>
  <si>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</si>
  <si>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</si>
  <si>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</si>
  <si>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</si>
  <si>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</si>
  <si>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</si>
  <si>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</si>
  <si>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</si>
  <si>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</si>
  <si>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</si>
  <si>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</si>
  <si>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</si>
  <si>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</si>
  <si>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</si>
  <si>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</si>
  <si>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</si>
  <si>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</si>
  <si>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</si>
  <si>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</si>
  <si>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</si>
  <si>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</si>
  <si>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</si>
  <si>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</si>
  <si>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</si>
  <si>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</si>
  <si>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</si>
  <si>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</si>
  <si>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</si>
  <si>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</si>
  <si>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</si>
  <si>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</si>
  <si>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</si>
  <si>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</si>
  <si>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</si>
  <si>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</si>
  <si>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</si>
  <si>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</si>
  <si>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</si>
  <si>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</si>
  <si>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</si>
  <si>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</si>
  <si>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</si>
  <si>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</si>
  <si>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</si>
  <si>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</si>
  <si>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</si>
  <si>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</si>
  <si>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</si>
  <si>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</si>
  <si>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</si>
  <si>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</si>
  <si>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</si>
  <si>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</si>
  <si>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</si>
  <si>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</si>
  <si>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</si>
  <si>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</si>
  <si>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</si>
  <si>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</si>
  <si>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</si>
  <si>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</si>
  <si>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</si>
  <si>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</si>
  <si>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</si>
  <si>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</si>
  <si>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</si>
  <si>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</si>
  <si>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</si>
  <si>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</si>
  <si>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</si>
  <si>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</si>
  <si>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</si>
  <si>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</si>
  <si>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</si>
  <si>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</si>
  <si>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</si>
  <si>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</si>
  <si>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</si>
  <si>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</si>
  <si>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</si>
  <si>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</si>
  <si>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</si>
  <si>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</si>
  <si>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</si>
  <si>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</si>
  <si>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</si>
  <si>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</si>
  <si>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</si>
  <si>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</si>
  <si>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</si>
  <si>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</si>
  <si>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</si>
  <si>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</si>
  <si>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</si>
  <si>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</si>
  <si>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</si>
  <si>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</si>
  <si>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</si>
  <si>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</si>
  <si>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</si>
  <si>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</si>
  <si>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</si>
  <si>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</si>
  <si>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</si>
  <si>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</si>
  <si>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</si>
  <si>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</si>
  <si>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</si>
  <si>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</si>
  <si>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</si>
  <si>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</si>
  <si>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</si>
  <si>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</si>
  <si>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</si>
  <si>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</si>
  <si>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</si>
  <si>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</si>
  <si>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</si>
  <si>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</si>
  <si>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</si>
  <si>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</si>
  <si>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</si>
  <si>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</si>
  <si>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</si>
  <si>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</si>
  <si>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</si>
  <si>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</si>
  <si>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</si>
  <si>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</si>
  <si>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</si>
  <si>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</si>
  <si>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</si>
  <si>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</si>
  <si>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</si>
  <si>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</si>
  <si>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</si>
  <si>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</si>
  <si>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</si>
  <si>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</si>
  <si>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</si>
  <si>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</si>
  <si>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</si>
  <si>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</si>
  <si>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</si>
  <si>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</si>
  <si>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</si>
  <si>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</si>
  <si>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</si>
  <si>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</si>
  <si>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</si>
  <si>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</si>
  <si>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</si>
  <si>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</si>
  <si>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</si>
  <si>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</si>
  <si>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</si>
  <si>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</si>
  <si>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</si>
  <si>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</si>
  <si>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</si>
  <si>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</si>
  <si>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</si>
  <si>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</si>
  <si>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</si>
  <si>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</si>
  <si>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</si>
  <si>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</si>
  <si>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</si>
  <si>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</si>
  <si>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</si>
  <si>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</si>
  <si>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</si>
  <si>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</si>
  <si>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</si>
  <si>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</si>
  <si>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</si>
  <si>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</si>
  <si>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</si>
  <si>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</si>
  <si>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</si>
  <si>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</si>
  <si>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</si>
  <si>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</si>
  <si>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</si>
  <si>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</si>
  <si>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</si>
  <si>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</si>
  <si>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</si>
  <si>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</si>
  <si>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</si>
  <si>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</si>
  <si>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</si>
  <si>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</si>
  <si>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</si>
  <si>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</si>
  <si>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</si>
  <si>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</si>
  <si>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</si>
  <si>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</si>
  <si>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</si>
  <si>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</si>
  <si>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</si>
  <si>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</si>
  <si>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</si>
  <si>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</si>
  <si>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</si>
  <si>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</si>
  <si>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</si>
  <si>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</si>
  <si>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</si>
  <si>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</si>
  <si>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</si>
  <si>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</si>
  <si>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</si>
  <si>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</si>
  <si>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</si>
  <si>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</si>
  <si>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</si>
  <si>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</si>
  <si>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</si>
  <si>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</si>
  <si>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</si>
  <si>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</si>
  <si>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</si>
  <si>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</si>
  <si>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</si>
  <si>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</si>
  <si>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</si>
  <si>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</si>
  <si>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</si>
  <si>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</si>
  <si>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</si>
  <si>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</si>
  <si>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</si>
  <si>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</si>
  <si>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</si>
  <si>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</si>
  <si>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</si>
  <si>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</si>
  <si>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</si>
  <si>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</si>
  <si>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</si>
  <si>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</si>
  <si>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</si>
  <si>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</si>
  <si>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</si>
  <si>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</si>
  <si>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</si>
  <si>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</si>
  <si>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</si>
  <si>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</si>
  <si>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</si>
  <si>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</si>
  <si>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</si>
  <si>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</si>
  <si>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</si>
  <si>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</si>
  <si>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</si>
  <si>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</si>
  <si>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</si>
  <si>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</si>
  <si>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</si>
  <si>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</si>
  <si>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</si>
  <si>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</si>
  <si>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</si>
  <si>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</si>
  <si>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</si>
  <si>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</si>
  <si>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</si>
  <si>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</si>
  <si>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</si>
  <si>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</si>
  <si>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</si>
  <si>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</si>
  <si>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</si>
  <si>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</si>
  <si>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</si>
  <si>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</si>
  <si>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</si>
  <si>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</si>
  <si>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</si>
  <si>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</si>
  <si>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</si>
  <si>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</si>
  <si>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</si>
  <si>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</si>
  <si>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</si>
  <si>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</si>
  <si>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</si>
  <si>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</si>
  <si>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</si>
  <si>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</si>
  <si>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</si>
  <si>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</si>
  <si>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</si>
  <si>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</si>
  <si>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</si>
  <si>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</si>
  <si>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</si>
  <si>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</si>
  <si>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</si>
  <si>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</si>
  <si>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</si>
  <si>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</si>
  <si>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</si>
  <si>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</si>
  <si>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</si>
  <si>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</si>
  <si>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</si>
  <si>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</si>
  <si>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</si>
  <si>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</si>
  <si>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</si>
  <si>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</si>
  <si>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</si>
  <si>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</si>
  <si>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</si>
  <si>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</si>
  <si>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</si>
  <si>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</si>
  <si>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</si>
  <si>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</si>
  <si>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</si>
  <si>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</si>
  <si>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</si>
  <si>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</si>
  <si>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</si>
  <si>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</si>
  <si>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</si>
  <si>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</si>
  <si>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</si>
  <si>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</si>
  <si>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</si>
  <si>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</si>
  <si>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</si>
  <si>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</si>
  <si>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</si>
  <si>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</si>
  <si>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</si>
  <si>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</si>
  <si>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</si>
  <si>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</si>
  <si>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</si>
  <si>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</si>
  <si>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</si>
  <si>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</si>
  <si>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</si>
  <si>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</si>
  <si>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</si>
  <si>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</si>
  <si>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</si>
  <si>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</si>
  <si>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</si>
  <si>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</si>
  <si>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</si>
  <si>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</si>
  <si>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</si>
  <si>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</si>
  <si>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</si>
  <si>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</si>
  <si>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</si>
  <si>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</si>
  <si>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</si>
  <si>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</si>
  <si>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</si>
  <si>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</si>
  <si>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</si>
  <si>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</si>
  <si>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</si>
  <si>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</si>
  <si>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</si>
  <si>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</si>
  <si>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</si>
  <si>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</si>
  <si>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</si>
  <si>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</si>
  <si>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</si>
  <si>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</si>
  <si>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</si>
  <si>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</si>
  <si>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</si>
  <si>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</si>
  <si>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</si>
  <si>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</si>
  <si>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</si>
  <si>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</si>
  <si>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</si>
  <si>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</si>
  <si>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</si>
  <si>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</si>
  <si>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</si>
  <si>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</si>
  <si>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</si>
  <si>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</si>
  <si>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</si>
  <si>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</si>
  <si>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</si>
  <si>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</si>
  <si>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</si>
  <si>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</si>
  <si>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</si>
  <si>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</si>
  <si>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</si>
  <si>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</si>
  <si>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</si>
  <si>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</si>
  <si>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</si>
  <si>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</si>
  <si>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</si>
  <si>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</si>
  <si>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</si>
  <si>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</si>
  <si>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</si>
  <si>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</si>
  <si>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</si>
  <si>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</si>
  <si>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</si>
  <si>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</si>
  <si>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</si>
  <si>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</si>
  <si>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</si>
  <si>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</si>
  <si>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</si>
  <si>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</si>
  <si>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</si>
  <si>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</si>
  <si>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</si>
  <si>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</si>
  <si>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</si>
  <si>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</si>
  <si>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</si>
  <si>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</si>
  <si>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</si>
  <si>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</si>
  <si>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</si>
  <si>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</si>
  <si>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</si>
  <si>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</si>
  <si>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</si>
  <si>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</si>
  <si>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</si>
  <si>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</si>
  <si>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</si>
  <si>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</si>
  <si>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</si>
  <si>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</si>
  <si>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</si>
  <si>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</si>
  <si>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</si>
  <si>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</si>
  <si>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</si>
  <si>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</si>
  <si>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</si>
  <si>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</si>
  <si>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</si>
  <si>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</si>
  <si>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</si>
  <si>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</si>
  <si>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</si>
  <si>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</si>
  <si>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</si>
  <si>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</si>
  <si>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</si>
  <si>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</si>
  <si>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</si>
  <si>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</si>
  <si>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</si>
  <si>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</si>
  <si>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</si>
  <si>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</si>
  <si>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</si>
  <si>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</si>
  <si>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</si>
  <si>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</si>
  <si>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</si>
  <si>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</si>
  <si>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</si>
  <si>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</si>
  <si>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</si>
  <si>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</si>
  <si>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</si>
  <si>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</si>
  <si>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</si>
  <si>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</si>
  <si>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</si>
  <si>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</si>
  <si>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</si>
  <si>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</si>
  <si>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</si>
  <si>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</si>
  <si>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</si>
  <si>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</si>
  <si>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</si>
  <si>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</si>
  <si>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</si>
  <si>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</si>
  <si>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</si>
  <si>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</si>
  <si>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</si>
  <si>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</si>
  <si>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</si>
  <si>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</si>
  <si>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</si>
  <si>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</si>
  <si>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</si>
  <si>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</si>
  <si>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</si>
  <si>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</si>
  <si>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</si>
  <si>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</si>
  <si>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</si>
  <si>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</si>
  <si>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</si>
  <si>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</si>
  <si>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</si>
  <si>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</si>
  <si>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</si>
  <si>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</si>
  <si>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</si>
  <si>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</si>
  <si>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</si>
  <si>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</si>
  <si>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</si>
  <si>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</si>
  <si>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</si>
  <si>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</si>
  <si>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</si>
  <si>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</si>
  <si>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</si>
  <si>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</si>
  <si>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</si>
  <si>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</si>
  <si>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</si>
  <si>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</si>
  <si>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</si>
  <si>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</si>
  <si>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</si>
  <si>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</si>
  <si>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</si>
  <si>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</si>
  <si>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</si>
  <si>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</si>
  <si>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</si>
  <si>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</si>
  <si>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</si>
  <si>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</si>
  <si>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</si>
  <si>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</si>
  <si>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</si>
  <si>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</si>
  <si>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</si>
  <si>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</si>
  <si>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</si>
  <si>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</si>
  <si>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</si>
  <si>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</si>
  <si>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</si>
  <si>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</si>
  <si>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</si>
  <si>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</si>
  <si>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</si>
  <si>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</si>
  <si>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</si>
  <si>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</si>
  <si>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</si>
  <si>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</si>
  <si>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</si>
  <si>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</si>
  <si>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</si>
  <si>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</si>
  <si>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</si>
  <si>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</si>
  <si>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</si>
  <si>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</si>
  <si>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</si>
  <si>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</si>
  <si>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</si>
  <si>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</si>
  <si>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</si>
  <si>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</si>
  <si>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</si>
  <si>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</si>
  <si>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</si>
  <si>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</si>
  <si>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</si>
  <si>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</si>
  <si>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</si>
  <si>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</si>
  <si>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</si>
  <si>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</si>
  <si>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</si>
  <si>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</si>
  <si>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</si>
  <si>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</si>
  <si>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</si>
  <si>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</si>
  <si>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</si>
  <si>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</si>
  <si>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</si>
  <si>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</si>
  <si>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</si>
  <si>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</si>
  <si>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</si>
  <si>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</si>
  <si>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</si>
  <si>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</si>
  <si>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</si>
  <si>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</si>
  <si>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</si>
  <si>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</si>
  <si>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</si>
  <si>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</si>
  <si>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</si>
  <si>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</si>
  <si>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</si>
  <si>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</si>
  <si>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</si>
  <si>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</si>
  <si>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</si>
  <si>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</si>
  <si>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</si>
  <si>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</si>
  <si>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</si>
  <si>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</si>
  <si>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</si>
  <si>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</si>
  <si>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</si>
  <si>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</si>
  <si>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</si>
  <si>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</si>
  <si>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</si>
  <si>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</si>
  <si>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</si>
  <si>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</si>
  <si>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</si>
  <si>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</si>
  <si>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</si>
  <si>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</si>
  <si>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</si>
  <si>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</si>
  <si>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</si>
  <si>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</si>
  <si>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</si>
  <si>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</si>
  <si>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</si>
  <si>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</si>
  <si>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</si>
  <si>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</si>
  <si>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</si>
  <si>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</si>
  <si>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</si>
  <si>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</si>
  <si>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</si>
  <si>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</si>
  <si>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</si>
  <si>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</si>
  <si>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</si>
  <si>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</si>
  <si>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</si>
  <si>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</si>
  <si>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</si>
  <si>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</si>
  <si>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</si>
  <si>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</si>
  <si>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</si>
  <si>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</si>
  <si>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</si>
  <si>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</si>
  <si>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</si>
  <si>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</si>
  <si>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</si>
  <si>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</si>
  <si>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</si>
  <si>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</si>
  <si>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</si>
  <si>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</si>
  <si>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</si>
  <si>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</si>
  <si>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</si>
  <si>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</si>
  <si>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</si>
  <si>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</si>
  <si>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</si>
  <si>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</si>
  <si>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</si>
  <si>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</si>
  <si>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</si>
  <si>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</si>
  <si>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</si>
  <si>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</si>
  <si>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</si>
  <si>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</si>
  <si>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</si>
  <si>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</si>
  <si>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</si>
  <si>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</si>
  <si>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</si>
  <si>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</si>
  <si>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</si>
  <si>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</si>
  <si>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</si>
  <si>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</si>
  <si>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</si>
  <si>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</si>
  <si>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</si>
  <si>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</si>
  <si>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</si>
  <si>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</si>
  <si>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</si>
  <si>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</si>
  <si>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</si>
  <si>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</si>
  <si>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</si>
  <si>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</si>
  <si>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</si>
  <si>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</si>
  <si>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</si>
  <si>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</si>
  <si>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</si>
  <si>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</si>
  <si>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</si>
  <si>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</si>
  <si>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</si>
  <si>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</si>
  <si>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</si>
  <si>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</si>
  <si>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</si>
  <si>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</si>
  <si>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</si>
  <si>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</si>
  <si>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</si>
  <si>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</si>
  <si>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</si>
  <si>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</si>
  <si>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</si>
  <si>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</si>
  <si>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</si>
  <si>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</si>
  <si>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</si>
  <si>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</si>
  <si>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</si>
  <si>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</si>
  <si>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</si>
  <si>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</si>
  <si>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</si>
  <si>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</si>
  <si>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</si>
  <si>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</si>
  <si>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</si>
  <si>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</si>
  <si>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</si>
  <si>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</si>
  <si>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</si>
  <si>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</si>
  <si>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</si>
  <si>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</si>
  <si>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</si>
  <si>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</si>
  <si>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</si>
  <si>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</si>
  <si>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</si>
  <si>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</si>
  <si>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</si>
  <si>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</si>
  <si>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</si>
  <si>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</si>
  <si>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</si>
  <si>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</si>
  <si>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</si>
  <si>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</si>
  <si>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</si>
  <si>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</si>
  <si>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</si>
  <si>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</si>
  <si>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</si>
  <si>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</si>
  <si>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</si>
  <si>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</si>
  <si>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</si>
  <si>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</si>
  <si>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</si>
  <si>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</si>
  <si>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</si>
  <si>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</si>
  <si>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</si>
  <si>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</si>
  <si>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</si>
  <si>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</si>
  <si>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</si>
  <si>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</si>
  <si>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</si>
  <si>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</si>
  <si>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</si>
  <si>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</si>
  <si>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</si>
  <si>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</si>
  <si>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</si>
  <si>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</si>
  <si>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</si>
  <si>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</si>
  <si>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</si>
  <si>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</si>
  <si>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</si>
  <si>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</si>
  <si>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</si>
  <si>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</si>
  <si>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</si>
  <si>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</si>
  <si>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</si>
  <si>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</si>
  <si>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</si>
  <si>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</si>
  <si>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</si>
  <si>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</si>
  <si>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</si>
  <si>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</si>
  <si>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</si>
  <si>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</si>
  <si>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</si>
  <si>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</si>
  <si>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</si>
  <si>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</si>
  <si>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</si>
  <si>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</si>
  <si>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</si>
  <si>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</si>
  <si>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</si>
  <si>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</si>
  <si>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</si>
  <si>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</si>
  <si>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</si>
  <si>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</si>
  <si>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</si>
  <si>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</si>
  <si>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</si>
  <si>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</si>
  <si>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</si>
  <si>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</si>
  <si>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</si>
  <si>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</si>
  <si>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</si>
  <si>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</si>
  <si>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</si>
  <si>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</si>
  <si>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</si>
  <si>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</si>
  <si>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</si>
  <si>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</si>
  <si>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</si>
  <si>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</si>
  <si>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</si>
  <si>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</si>
  <si>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</si>
  <si>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</si>
  <si>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</si>
  <si>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</si>
  <si>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</si>
  <si>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</si>
  <si>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</si>
  <si>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</si>
  <si>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</si>
  <si>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</si>
  <si>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</si>
  <si>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</si>
  <si>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</si>
  <si>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</si>
  <si>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</si>
  <si>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</si>
  <si>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</si>
  <si>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</si>
  <si>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</si>
  <si>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</si>
  <si>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</si>
  <si>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</si>
  <si>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</si>
  <si>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</si>
  <si>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</si>
  <si>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</si>
  <si>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</si>
  <si>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</si>
  <si>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</si>
  <si>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</si>
  <si>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</si>
  <si>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</si>
  <si>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</si>
  <si>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</si>
  <si>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</si>
  <si>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</si>
  <si>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</si>
  <si>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</si>
  <si>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</si>
  <si>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</si>
  <si>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</si>
  <si>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</si>
  <si>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</si>
  <si>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</si>
  <si>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</si>
  <si>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</si>
  <si>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</si>
  <si>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</si>
  <si>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</si>
  <si>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</si>
  <si>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</si>
  <si>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</si>
  <si>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</si>
  <si>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</si>
  <si>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</si>
  <si>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</si>
  <si>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</si>
  <si>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</si>
  <si>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</si>
  <si>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</si>
  <si>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</si>
  <si>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</si>
  <si>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</si>
  <si>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</si>
  <si>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</si>
  <si>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</si>
  <si>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</si>
  <si>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</si>
  <si>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</si>
  <si>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</si>
  <si>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</si>
  <si>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</si>
  <si>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</si>
  <si>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</si>
  <si>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</si>
  <si>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</si>
  <si>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</si>
  <si>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</si>
  <si>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</si>
  <si>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</si>
  <si>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</si>
  <si>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</si>
  <si>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</si>
  <si>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</si>
  <si>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</si>
  <si>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</si>
  <si>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</si>
  <si>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</si>
  <si>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</si>
  <si>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</si>
  <si>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</si>
  <si>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</si>
  <si>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</si>
  <si>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</si>
  <si>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</si>
  <si>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</si>
  <si>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</si>
  <si>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</si>
  <si>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</si>
  <si>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</si>
  <si>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</si>
  <si>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</si>
  <si>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</si>
  <si>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</si>
  <si>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</si>
  <si>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</si>
  <si>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</si>
  <si>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</si>
  <si>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</si>
  <si>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</si>
  <si>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</si>
  <si>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</si>
  <si>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</si>
  <si>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</si>
  <si>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</si>
  <si>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</si>
  <si>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</si>
  <si>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</si>
  <si>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</si>
  <si>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</si>
  <si>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</si>
  <si>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</si>
  <si>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</si>
  <si>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</si>
  <si>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</si>
  <si>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</si>
  <si>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</si>
  <si>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</si>
  <si>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</si>
  <si>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</si>
  <si>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</si>
  <si>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</si>
  <si>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</si>
  <si>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</si>
  <si>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</si>
  <si>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</si>
  <si>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</si>
  <si>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</si>
  <si>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</si>
  <si>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</si>
  <si>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</si>
  <si>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</si>
  <si>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</si>
  <si>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</si>
  <si>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</si>
  <si>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</si>
  <si>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</si>
  <si>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</si>
  <si>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</si>
  <si>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</si>
  <si>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</si>
  <si>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</si>
  <si>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</si>
  <si>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</si>
  <si>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</si>
  <si>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</si>
  <si>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</si>
  <si>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</si>
  <si>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</si>
  <si>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</si>
  <si>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</si>
  <si>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</si>
  <si>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</si>
  <si>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</si>
  <si>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</si>
  <si>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</si>
  <si>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</si>
  <si>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</si>
  <si>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</si>
  <si>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</si>
  <si>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</si>
  <si>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</si>
  <si>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</si>
  <si>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</si>
  <si>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</si>
  <si>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</si>
  <si>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</si>
  <si>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</si>
  <si>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</si>
  <si>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</si>
  <si>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</si>
  <si>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</si>
  <si>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</si>
  <si>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</si>
  <si>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</si>
  <si>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</si>
  <si>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</si>
  <si>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</si>
  <si>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</si>
  <si>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</si>
  <si>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</si>
  <si>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</si>
  <si>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</si>
  <si>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</si>
  <si>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</si>
  <si>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</si>
  <si>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</si>
  <si>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</si>
  <si>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</si>
  <si>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</si>
  <si>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</si>
  <si>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</si>
  <si>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</si>
  <si>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</si>
  <si>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</si>
  <si>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</si>
  <si>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</si>
  <si>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</si>
  <si>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</si>
  <si>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</si>
  <si>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</si>
  <si>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</si>
  <si>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</si>
  <si>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</si>
  <si>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</si>
  <si>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</si>
  <si>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</si>
  <si>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</si>
  <si>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</si>
  <si>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</si>
  <si>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</si>
  <si>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</si>
  <si>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</si>
  <si>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</si>
  <si>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</si>
  <si>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</si>
  <si>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</si>
  <si>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</si>
  <si>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</si>
  <si>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</si>
  <si>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</si>
  <si>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</si>
  <si>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</si>
  <si>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</si>
  <si>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</si>
  <si>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</si>
  <si>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</si>
  <si>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</si>
  <si>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</si>
  <si>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</si>
  <si>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</si>
  <si>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</si>
  <si>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</si>
  <si>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</si>
  <si>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</si>
  <si>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</si>
  <si>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</si>
  <si>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</si>
  <si>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</si>
  <si>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</si>
  <si>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</si>
  <si>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</si>
  <si>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</si>
  <si>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</si>
  <si>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</si>
  <si>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</si>
  <si>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</si>
  <si>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</si>
  <si>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</si>
  <si>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</si>
  <si>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</si>
  <si>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</si>
  <si>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</si>
  <si>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</si>
  <si>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</si>
  <si>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</si>
  <si>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</si>
  <si>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</si>
  <si>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</si>
  <si>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</si>
  <si>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</si>
  <si>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</si>
  <si>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</si>
  <si>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</si>
  <si>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</si>
  <si>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</si>
  <si>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</si>
  <si>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</si>
  <si>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</si>
  <si>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</si>
  <si>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</si>
  <si>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</si>
  <si>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</si>
  <si>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</si>
  <si>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</si>
  <si>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</si>
  <si>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</si>
  <si>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</si>
  <si>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</si>
  <si>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</si>
  <si>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</si>
  <si>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</si>
  <si>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</si>
  <si>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</si>
  <si>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</si>
  <si>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</si>
  <si>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</si>
  <si>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</si>
  <si>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</si>
  <si>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</si>
  <si>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</si>
  <si>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</si>
  <si>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</si>
  <si>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</si>
  <si>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</si>
  <si>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</si>
  <si>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</si>
  <si>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</si>
  <si>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</si>
  <si>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</si>
  <si>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</si>
  <si>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</si>
  <si>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</si>
  <si>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</si>
  <si>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</si>
  <si>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</si>
  <si>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</si>
  <si>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</si>
  <si>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</si>
  <si>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</si>
  <si>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</si>
  <si>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</si>
  <si>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</si>
  <si>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</si>
  <si>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</si>
  <si>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</si>
  <si>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</si>
  <si>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</si>
  <si>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</si>
  <si>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</si>
  <si>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</si>
  <si>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</si>
  <si>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</si>
  <si>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</si>
  <si>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</si>
  <si>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</si>
  <si>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</si>
  <si>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</si>
  <si>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</si>
  <si>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</si>
  <si>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</si>
  <si>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</si>
  <si>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</si>
  <si>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</si>
  <si>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</si>
  <si>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</si>
  <si>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</si>
  <si>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</si>
  <si>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</si>
  <si>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</si>
  <si>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</si>
  <si>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</si>
  <si>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</si>
  <si>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</si>
  <si>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</si>
  <si>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</si>
  <si>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</si>
  <si>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</si>
  <si>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</si>
  <si>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</si>
  <si>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</si>
  <si>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</si>
  <si>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</si>
  <si>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</si>
  <si>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</si>
  <si>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</si>
  <si>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</si>
  <si>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</si>
  <si>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</si>
  <si>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</si>
  <si>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</si>
  <si>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</si>
  <si>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</si>
  <si>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</si>
  <si>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</si>
  <si>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</si>
  <si>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</si>
  <si>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</si>
  <si>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</si>
  <si>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</si>
  <si>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</si>
  <si>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</si>
  <si>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</si>
  <si>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</si>
  <si>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</si>
  <si>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</si>
  <si>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</si>
  <si>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</si>
  <si>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</si>
  <si>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</si>
  <si>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</si>
  <si>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</si>
  <si>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</si>
  <si>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</si>
  <si>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</si>
  <si>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</si>
  <si>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</si>
  <si>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</si>
  <si>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</si>
  <si>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</si>
  <si>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</si>
  <si>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</si>
  <si>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</si>
  <si>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</si>
  <si>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</si>
  <si>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</si>
  <si>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</si>
  <si>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</si>
  <si>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</si>
  <si>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</si>
  <si>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</si>
  <si>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</si>
  <si>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</si>
  <si>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</si>
  <si>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</si>
  <si>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</si>
  <si>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</si>
  <si>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</si>
  <si>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</si>
  <si>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</si>
  <si>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</si>
  <si>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</si>
  <si>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</si>
  <si>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</si>
  <si>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</si>
  <si>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</si>
  <si>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</si>
  <si>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</si>
  <si>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</si>
  <si>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</si>
  <si>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</si>
  <si>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</si>
  <si>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</si>
  <si>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</si>
  <si>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</si>
  <si>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</si>
  <si>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</si>
  <si>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</si>
  <si>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</si>
  <si>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</si>
  <si>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</si>
  <si>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</si>
  <si>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</si>
  <si>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</si>
  <si>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</si>
  <si>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</si>
  <si>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</si>
  <si>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</si>
  <si>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</si>
  <si>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</si>
  <si>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</si>
  <si>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</si>
  <si>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</si>
  <si>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</si>
  <si>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</si>
  <si>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</si>
  <si>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</si>
  <si>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</si>
  <si>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</si>
  <si>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</si>
  <si>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</si>
  <si>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</si>
  <si>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</si>
  <si>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</si>
  <si>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</si>
  <si>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</si>
  <si>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</si>
  <si>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</si>
  <si>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</si>
  <si>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</si>
  <si>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</si>
  <si>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</si>
  <si>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</si>
  <si>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</si>
  <si>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</si>
  <si>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</si>
  <si>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</si>
  <si>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</si>
  <si>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</si>
  <si>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</si>
  <si>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</si>
  <si>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</si>
  <si>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</si>
  <si>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</si>
  <si>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</si>
  <si>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</si>
  <si>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</si>
  <si>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</si>
  <si>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</si>
  <si>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</si>
  <si>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</si>
  <si>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</si>
  <si>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</si>
  <si>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</si>
  <si>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</si>
  <si>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</si>
  <si>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</si>
  <si>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</si>
  <si>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</si>
  <si>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</si>
  <si>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</si>
  <si>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</si>
  <si>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</si>
  <si>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</si>
  <si>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</si>
  <si>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</si>
  <si>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</si>
  <si>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</si>
  <si>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</si>
  <si>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</si>
  <si>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</si>
  <si>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</si>
  <si>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</si>
  <si>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</si>
  <si>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</si>
  <si>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</si>
  <si>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</si>
  <si>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</si>
  <si>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</si>
  <si>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</si>
  <si>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</si>
  <si>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</si>
  <si>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</si>
  <si>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</si>
  <si>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</si>
  <si>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</si>
  <si>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</si>
  <si>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</si>
  <si>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</si>
  <si>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</si>
  <si>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</si>
  <si>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</si>
  <si>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</si>
  <si>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</si>
  <si>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</si>
  <si>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</si>
  <si>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</si>
  <si>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</si>
  <si>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</si>
  <si>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</si>
  <si>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</si>
  <si>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</si>
  <si>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</si>
  <si>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</si>
  <si>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</si>
  <si>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</si>
  <si>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</si>
  <si>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</si>
  <si>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</si>
  <si>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</si>
  <si>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</si>
  <si>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</si>
  <si>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</si>
  <si>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</si>
  <si>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</si>
  <si>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</si>
  <si>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</si>
  <si>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</si>
  <si>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</si>
  <si>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</si>
  <si>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</si>
  <si>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</si>
  <si>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</si>
  <si>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</si>
  <si>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</si>
  <si>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</si>
  <si>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</si>
  <si>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</si>
  <si>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</si>
  <si>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</si>
  <si>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</si>
  <si>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</si>
  <si>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</si>
  <si>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</si>
  <si>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</si>
  <si>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</si>
  <si>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</si>
  <si>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</si>
  <si>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</si>
  <si>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</si>
  <si>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</si>
  <si>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</si>
  <si>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</si>
  <si>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</si>
  <si>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</si>
  <si>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</si>
  <si>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</si>
  <si>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</si>
  <si>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</si>
  <si>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</si>
  <si>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</si>
  <si>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</si>
  <si>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</si>
  <si>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</si>
  <si>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</si>
  <si>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</si>
  <si>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</si>
  <si>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</si>
  <si>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</si>
  <si>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</si>
  <si>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</si>
  <si>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</si>
  <si>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</si>
  <si>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</si>
  <si>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</si>
  <si>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</si>
  <si>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</si>
  <si>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</si>
  <si>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</si>
  <si>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</si>
  <si>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</si>
  <si>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</si>
  <si>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</si>
  <si>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</si>
  <si>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</si>
  <si>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</si>
  <si>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</si>
  <si>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</si>
  <si>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</si>
  <si>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</si>
  <si>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</si>
  <si>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</si>
  <si>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</si>
  <si>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</si>
  <si>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</si>
  <si>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</si>
  <si>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</si>
  <si>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</si>
  <si>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</si>
  <si>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</si>
  <si>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</si>
  <si>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</si>
  <si>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</si>
  <si>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</si>
  <si>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</si>
  <si>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</si>
  <si>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</si>
  <si>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</si>
  <si>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</si>
  <si>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</si>
  <si>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</si>
  <si>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</si>
  <si>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</si>
  <si>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</si>
  <si>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</si>
  <si>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</si>
  <si>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</si>
  <si>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</si>
  <si>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</si>
  <si>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</si>
  <si>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</si>
  <si>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</si>
  <si>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</si>
  <si>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</si>
  <si>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</si>
  <si>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</si>
  <si>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</si>
  <si>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</si>
  <si>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</si>
  <si>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</si>
  <si>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</si>
  <si>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</si>
  <si>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</si>
  <si>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</si>
  <si>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</si>
  <si>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</si>
  <si>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</si>
  <si>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</si>
  <si>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</si>
  <si>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</si>
  <si>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</si>
  <si>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</si>
  <si>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</si>
  <si>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</si>
  <si>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</si>
  <si>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</si>
  <si>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</si>
  <si>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</si>
  <si>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</si>
  <si>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</si>
  <si>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</si>
  <si>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</si>
  <si>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</si>
  <si>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</si>
  <si>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</si>
  <si>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</si>
  <si>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</si>
  <si>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</si>
  <si>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</si>
  <si>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</si>
  <si>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</si>
  <si>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</si>
  <si>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</si>
  <si>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</si>
  <si>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</si>
  <si>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</si>
  <si>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</si>
  <si>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</si>
  <si>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</si>
  <si>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</si>
  <si>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</si>
  <si>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</si>
  <si>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</si>
  <si>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</si>
  <si>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</si>
  <si>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</si>
  <si>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</si>
  <si>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</si>
  <si>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</si>
  <si>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</si>
  <si>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</si>
  <si>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</si>
  <si>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</si>
  <si>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</si>
  <si>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</si>
  <si>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</si>
  <si>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</si>
  <si>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</si>
  <si>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</si>
  <si>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</si>
  <si>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</si>
  <si>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</si>
  <si>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</si>
  <si>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</si>
  <si>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</si>
  <si>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</si>
  <si>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</si>
  <si>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</si>
  <si>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</si>
  <si>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</si>
  <si>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</si>
  <si>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</si>
  <si>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</si>
  <si>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</si>
  <si>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</si>
  <si>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</si>
  <si>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</si>
  <si>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</si>
  <si>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</si>
  <si>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</si>
  <si>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</si>
  <si>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</si>
  <si>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</si>
  <si>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</si>
  <si>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</si>
  <si>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</si>
  <si>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</si>
  <si>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</si>
  <si>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</si>
  <si>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</si>
  <si>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</si>
  <si>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</si>
  <si>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</si>
  <si>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</si>
  <si>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</si>
  <si>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</si>
  <si>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</si>
  <si>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</si>
  <si>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</si>
  <si>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</si>
  <si>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</si>
  <si>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</si>
  <si>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</si>
  <si>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</si>
  <si>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</si>
  <si>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</si>
  <si>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</si>
  <si>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</si>
  <si>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</si>
  <si>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</si>
  <si>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</si>
  <si>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</si>
  <si>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</si>
  <si>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</si>
  <si>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</si>
  <si>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</si>
  <si>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</si>
  <si>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</si>
  <si>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</si>
  <si>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</si>
  <si>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</si>
  <si>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</si>
  <si>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</si>
  <si>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</si>
  <si>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</si>
  <si>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</si>
  <si>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</si>
  <si>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</si>
  <si>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</si>
  <si>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</si>
  <si>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</si>
  <si>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</si>
  <si>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</si>
  <si>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</si>
  <si>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</si>
  <si>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</si>
  <si>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</si>
  <si>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</si>
  <si>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</si>
  <si>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</si>
  <si>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</si>
  <si>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</si>
  <si>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</si>
  <si>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</si>
  <si>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</si>
  <si>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</si>
  <si>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</si>
  <si>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</si>
  <si>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</si>
  <si>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</si>
  <si>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</si>
  <si>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</si>
  <si>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</si>
  <si>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</si>
  <si>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</si>
  <si>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</si>
  <si>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</si>
  <si>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</si>
  <si>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</si>
  <si>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</si>
  <si>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</si>
  <si>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</si>
  <si>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</si>
  <si>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</si>
  <si>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</si>
  <si>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</si>
  <si>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</si>
  <si>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</si>
  <si>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</si>
  <si>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</si>
  <si>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</si>
  <si>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</si>
  <si>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</si>
  <si>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</si>
  <si>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</si>
  <si>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</si>
  <si>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</si>
  <si>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</si>
  <si>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</si>
  <si>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</si>
  <si>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</si>
  <si>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</si>
  <si>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</si>
  <si>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</si>
  <si>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</si>
  <si>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</si>
  <si>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</si>
  <si>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</si>
  <si>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</si>
  <si>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</si>
  <si>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</si>
  <si>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</si>
  <si>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</si>
  <si>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</si>
  <si>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</si>
  <si>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</si>
  <si>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</si>
  <si>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</si>
  <si>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</si>
  <si>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</si>
  <si>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</si>
  <si>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</si>
  <si>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</si>
  <si>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</si>
  <si>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</si>
  <si>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</si>
  <si>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</si>
  <si>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</si>
  <si>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</si>
  <si>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</si>
  <si>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</si>
  <si>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</si>
  <si>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</si>
  <si>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</si>
  <si>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</si>
  <si>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</si>
  <si>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</si>
  <si>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</si>
  <si>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</si>
  <si>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</si>
  <si>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</si>
  <si>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</si>
  <si>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</si>
  <si>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</si>
  <si>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</si>
  <si>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</si>
  <si>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</si>
  <si>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</si>
  <si>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</si>
  <si>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</si>
  <si>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</si>
  <si>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</si>
  <si>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</si>
  <si>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</si>
  <si>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</si>
  <si>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</si>
  <si>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</si>
  <si>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</si>
  <si>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</si>
  <si>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</si>
  <si>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</si>
  <si>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</si>
  <si>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</si>
  <si>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</si>
  <si>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</si>
  <si>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</si>
  <si>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</si>
  <si>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</si>
  <si>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</si>
  <si>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</si>
  <si>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</si>
  <si>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</si>
  <si>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</si>
  <si>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</si>
  <si>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</si>
  <si>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</si>
  <si>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</si>
  <si>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</si>
  <si>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</si>
  <si>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</si>
  <si>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</si>
  <si>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</si>
  <si>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</si>
  <si>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</si>
  <si>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</si>
  <si>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</si>
  <si>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</si>
  <si>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</si>
  <si>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</si>
  <si>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</si>
  <si>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</si>
  <si>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</si>
  <si>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</si>
  <si>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</si>
  <si>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</si>
  <si>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</si>
  <si>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</si>
  <si>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</si>
  <si>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</si>
  <si>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</si>
  <si>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</si>
  <si>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</si>
  <si>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</si>
  <si>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</si>
  <si>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</si>
  <si>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</si>
  <si>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</si>
  <si>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</si>
  <si>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</si>
  <si>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</si>
  <si>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</si>
  <si>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</si>
  <si>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</si>
  <si>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</si>
  <si>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</si>
  <si>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</si>
  <si>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</si>
  <si>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</si>
  <si>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</si>
  <si>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</si>
  <si>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</si>
  <si>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</si>
  <si>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</si>
  <si>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</si>
  <si>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</si>
  <si>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</si>
  <si>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</si>
  <si>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</si>
  <si>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</si>
  <si>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</si>
  <si>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</si>
  <si>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</si>
  <si>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</si>
  <si>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</si>
  <si>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</si>
  <si>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</si>
  <si>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</si>
  <si>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</si>
  <si>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</si>
  <si>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</si>
  <si>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</si>
  <si>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</si>
  <si>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</si>
  <si>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</si>
  <si>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</si>
  <si>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</si>
  <si>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</si>
  <si>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</si>
  <si>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</si>
  <si>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</si>
  <si>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</si>
  <si>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</si>
  <si>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</si>
  <si>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</si>
  <si>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</si>
  <si>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</si>
  <si>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</si>
  <si>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</si>
  <si>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</si>
  <si>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</si>
  <si>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</si>
  <si>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</si>
  <si>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</si>
  <si>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</si>
  <si>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</si>
  <si>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</si>
  <si>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</si>
  <si>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</si>
  <si>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</si>
  <si>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</si>
  <si>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</si>
  <si>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</si>
  <si>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</si>
  <si>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</si>
  <si>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</si>
  <si>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</si>
  <si>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</si>
  <si>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</si>
  <si>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</si>
  <si>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</si>
  <si>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</si>
  <si>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</si>
  <si>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</si>
  <si>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</si>
  <si>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</si>
  <si>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</si>
  <si>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</si>
  <si>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</si>
  <si>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</si>
  <si>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</si>
  <si>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</si>
  <si>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</si>
  <si>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</si>
  <si>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</si>
  <si>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</si>
  <si>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</si>
  <si>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</si>
  <si>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</si>
  <si>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</si>
  <si>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</si>
  <si>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</si>
  <si>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</si>
  <si>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</si>
  <si>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</si>
  <si>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</si>
  <si>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</si>
  <si>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</si>
  <si>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</si>
  <si>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</si>
  <si>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</si>
  <si>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</si>
  <si>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</si>
  <si>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</si>
  <si>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</si>
  <si>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</si>
  <si>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</si>
  <si>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</si>
  <si>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</si>
  <si>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</si>
  <si>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</si>
  <si>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</si>
  <si>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</si>
  <si>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</si>
  <si>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</si>
  <si>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</si>
  <si>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</si>
  <si>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</si>
  <si>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</si>
  <si>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</si>
  <si>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</si>
  <si>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</si>
  <si>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</si>
  <si>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</si>
  <si>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</si>
  <si>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</si>
  <si>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</si>
  <si>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</si>
  <si>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</si>
  <si>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</si>
  <si>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</si>
  <si>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</si>
  <si>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</si>
  <si>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</si>
  <si>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</si>
  <si>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</si>
  <si>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</si>
  <si>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</si>
  <si>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</si>
  <si>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</si>
  <si>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</si>
  <si>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</si>
  <si>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</si>
  <si>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</si>
  <si>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</si>
  <si>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</si>
  <si>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</si>
  <si>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</si>
  <si>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</si>
  <si>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</si>
  <si>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</si>
  <si>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</si>
  <si>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</si>
  <si>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</si>
  <si>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</si>
  <si>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</si>
  <si>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</si>
  <si>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</si>
  <si>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</si>
  <si>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</si>
  <si>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</si>
  <si>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</si>
  <si>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</si>
  <si>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</si>
  <si>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</si>
  <si>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</si>
  <si>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</si>
  <si>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</si>
  <si>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</si>
  <si>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</si>
  <si>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</si>
  <si>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</si>
  <si>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</si>
  <si>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</si>
  <si>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</si>
  <si>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</si>
  <si>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</si>
  <si>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</si>
  <si>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</si>
  <si>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</si>
  <si>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</si>
  <si>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</si>
  <si>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</si>
  <si>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</si>
  <si>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</si>
  <si>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</si>
  <si>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</si>
  <si>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</si>
  <si>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</si>
  <si>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</si>
  <si>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</si>
  <si>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</si>
  <si>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</si>
  <si>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</si>
  <si>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</si>
  <si>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</si>
  <si>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</si>
  <si>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</si>
  <si>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</si>
  <si>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</si>
  <si>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</si>
  <si>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</si>
  <si>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</si>
  <si>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</si>
  <si>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</si>
  <si>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</si>
  <si>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</si>
  <si>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</si>
  <si>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</si>
  <si>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</si>
  <si>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</si>
  <si>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</si>
  <si>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</si>
  <si>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</si>
  <si>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</si>
  <si>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</si>
  <si>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</si>
  <si>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</si>
  <si>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</si>
  <si>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</si>
  <si>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</si>
  <si>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</si>
  <si>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</si>
  <si>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</si>
  <si>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</si>
  <si>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</si>
  <si>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</si>
  <si>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</si>
  <si>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</si>
  <si>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</si>
  <si>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</si>
  <si>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</si>
  <si>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</si>
  <si>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</si>
  <si>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</si>
  <si>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</si>
  <si>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</si>
  <si>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</si>
  <si>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</si>
  <si>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</si>
  <si>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</si>
  <si>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</si>
  <si>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</si>
  <si>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</si>
  <si>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</si>
  <si>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</si>
  <si>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</si>
  <si>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</si>
  <si>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</si>
  <si>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</si>
  <si>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</si>
  <si>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</si>
  <si>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</si>
  <si>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</si>
  <si>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</si>
  <si>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</si>
  <si>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</si>
  <si>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</si>
  <si>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</si>
  <si>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</si>
  <si>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</si>
  <si>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</si>
  <si>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</si>
  <si>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</si>
  <si>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</si>
  <si>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</si>
  <si>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</si>
  <si>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</si>
  <si>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</si>
  <si>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</si>
  <si>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</si>
  <si>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</si>
  <si>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</si>
  <si>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</si>
  <si>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</si>
  <si>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</si>
  <si>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</si>
  <si>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</si>
  <si>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</si>
  <si>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</si>
  <si>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</si>
  <si>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</si>
  <si>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</si>
  <si>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</si>
  <si>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</si>
  <si>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</si>
  <si>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</si>
  <si>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</si>
  <si>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</si>
  <si>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</si>
  <si>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</si>
  <si>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</si>
  <si>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</si>
  <si>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</si>
  <si>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</si>
  <si>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</si>
  <si>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</si>
  <si>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</si>
  <si>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</si>
  <si>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</si>
  <si>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</si>
  <si>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</si>
  <si>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</si>
  <si>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</si>
  <si>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</si>
  <si>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</si>
  <si>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</si>
  <si>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</si>
  <si>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</si>
  <si>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</si>
  <si>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</si>
  <si>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</si>
  <si>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</si>
  <si>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</si>
  <si>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</si>
  <si>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</si>
  <si>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</si>
  <si>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</si>
  <si>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</si>
  <si>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</si>
  <si>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</si>
  <si>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</si>
  <si>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</si>
  <si>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</si>
  <si>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</si>
  <si>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</si>
  <si>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</si>
  <si>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</si>
  <si>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</si>
  <si>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</si>
  <si>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</si>
  <si>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</si>
  <si>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</si>
  <si>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</si>
  <si>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</si>
  <si>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</si>
  <si>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</si>
  <si>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</si>
  <si>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</si>
  <si>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</si>
  <si>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</si>
  <si>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</si>
  <si>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</si>
  <si>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</si>
  <si>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</si>
  <si>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</si>
  <si>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</si>
  <si>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</si>
  <si>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</si>
  <si>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</si>
  <si>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</si>
  <si>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</si>
  <si>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</si>
  <si>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</si>
  <si>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</si>
  <si>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</si>
  <si>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</si>
  <si>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</si>
  <si>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</si>
  <si>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</si>
  <si>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</si>
  <si>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</si>
  <si>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</si>
  <si>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</si>
  <si>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</si>
  <si>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</si>
  <si>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</si>
  <si>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</si>
  <si>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</si>
  <si>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</si>
  <si>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</si>
  <si>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</si>
  <si>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</si>
  <si>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</si>
  <si>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</si>
  <si>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</si>
  <si>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</si>
  <si>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</si>
  <si>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</si>
  <si>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</si>
  <si>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</si>
  <si>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</si>
  <si>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</si>
  <si>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</si>
  <si>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</si>
  <si>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</si>
  <si>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</si>
  <si>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</si>
  <si>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</si>
  <si>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</si>
  <si>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</si>
  <si>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</si>
  <si>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</si>
  <si>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</si>
  <si>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</si>
  <si>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</si>
  <si>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</si>
  <si>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</si>
  <si>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</si>
  <si>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</si>
  <si>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</si>
  <si>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</si>
  <si>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</si>
  <si>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</si>
  <si>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</si>
  <si>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</si>
  <si>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</si>
  <si>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</si>
  <si>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</si>
  <si>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</si>
  <si>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</si>
  <si>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</si>
  <si>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</si>
  <si>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</si>
  <si>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</si>
  <si>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</si>
  <si>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</si>
  <si>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</si>
  <si>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</si>
  <si>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</si>
  <si>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</si>
  <si>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</si>
  <si>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</si>
  <si>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</si>
  <si>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</si>
  <si>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</si>
  <si>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</si>
  <si>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</si>
  <si>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</si>
  <si>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</si>
  <si>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</si>
  <si>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</si>
  <si>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</si>
  <si>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</si>
  <si>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</si>
  <si>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</si>
  <si>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</si>
  <si>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</si>
  <si>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</si>
  <si>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</si>
  <si>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</si>
  <si>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</si>
  <si>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</si>
  <si>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</si>
  <si>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</si>
  <si>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</si>
  <si>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</si>
  <si>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</si>
  <si>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</si>
  <si>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</si>
  <si>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</si>
  <si>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</si>
  <si>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</si>
  <si>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</si>
  <si>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</si>
  <si>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</si>
  <si>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</si>
  <si>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</si>
  <si>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</si>
  <si>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</si>
  <si>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</si>
  <si>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</si>
  <si>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</si>
  <si>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</si>
  <si>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</si>
  <si>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</si>
  <si>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</si>
  <si>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</si>
  <si>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</si>
  <si>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</si>
  <si>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</si>
  <si>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</si>
  <si>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</si>
  <si>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</si>
  <si>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</si>
  <si>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</si>
  <si>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</si>
  <si>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</si>
  <si>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</si>
  <si>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</si>
  <si>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</si>
  <si>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</si>
  <si>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</si>
  <si>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</si>
  <si>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</si>
  <si>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</si>
  <si>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</si>
  <si>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</si>
  <si>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</si>
  <si>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</si>
  <si>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</si>
  <si>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</si>
  <si>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</si>
  <si>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</si>
  <si>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</si>
  <si>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</si>
  <si>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</si>
  <si>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</si>
  <si>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</si>
  <si>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</si>
  <si>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</si>
  <si>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</si>
  <si>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</si>
  <si>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</si>
  <si>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</si>
  <si>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</si>
  <si>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</si>
  <si>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</si>
  <si>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</si>
  <si>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</si>
  <si>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</si>
  <si>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</si>
  <si>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</si>
  <si>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</si>
  <si>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</si>
  <si>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</si>
  <si>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</si>
  <si>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</si>
  <si>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</si>
  <si>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</si>
  <si>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</si>
  <si>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</si>
  <si>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</si>
  <si>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</si>
  <si>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</si>
  <si>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</si>
  <si>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</si>
  <si>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</si>
  <si>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</si>
  <si>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</si>
  <si>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</si>
  <si>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</si>
  <si>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</si>
  <si>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</si>
  <si>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</si>
  <si>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</si>
  <si>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</si>
  <si>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</si>
  <si>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</si>
  <si>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</si>
  <si>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</si>
  <si>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</si>
  <si>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</si>
  <si>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</si>
  <si>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</si>
  <si>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</si>
  <si>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</si>
  <si>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</si>
  <si>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</si>
  <si>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</si>
  <si>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</si>
  <si>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</si>
  <si>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</si>
  <si>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</si>
  <si>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</si>
  <si>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</si>
  <si>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</si>
  <si>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</si>
  <si>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</si>
  <si>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</si>
  <si>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</si>
  <si>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</si>
  <si>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</si>
  <si>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</si>
  <si>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</si>
  <si>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</si>
  <si>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</si>
  <si>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</si>
  <si>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</si>
  <si>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</si>
  <si>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</si>
  <si>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</si>
  <si>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</si>
  <si>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</si>
  <si>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</si>
  <si>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</si>
  <si>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</si>
  <si>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</si>
  <si>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</si>
  <si>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</si>
  <si>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</si>
  <si>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</si>
  <si>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</si>
  <si>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</si>
  <si>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</si>
  <si>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</si>
  <si>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</si>
  <si>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</si>
  <si>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</si>
  <si>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</si>
  <si>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</si>
  <si>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</si>
  <si>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</si>
  <si>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</si>
  <si>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</si>
  <si>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</si>
  <si>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</si>
  <si>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</si>
  <si>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</si>
  <si>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</si>
  <si>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</si>
  <si>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</si>
  <si>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</si>
  <si>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</si>
  <si>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</si>
  <si>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</si>
  <si>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</si>
  <si>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</si>
  <si>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</si>
  <si>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</si>
  <si>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</si>
  <si>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</si>
  <si>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</si>
  <si>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</si>
  <si>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</si>
  <si>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</si>
  <si>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</si>
  <si>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</si>
  <si>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</si>
  <si>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</si>
  <si>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</si>
  <si>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</si>
  <si>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</si>
  <si>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</si>
  <si>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</si>
  <si>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</si>
  <si>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</si>
  <si>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</si>
  <si>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</si>
  <si>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</si>
  <si>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</si>
  <si>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</si>
  <si>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</si>
  <si>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</si>
  <si>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</si>
  <si>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</si>
  <si>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</si>
  <si>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</si>
  <si>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</si>
  <si>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</si>
  <si>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</si>
  <si>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</si>
  <si>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</si>
  <si>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</si>
  <si>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</si>
  <si>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</si>
  <si>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</si>
  <si>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</si>
  <si>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</si>
  <si>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</si>
  <si>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</si>
  <si>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</si>
  <si>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</si>
  <si>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</si>
  <si>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</si>
  <si>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</si>
  <si>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</si>
  <si>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</si>
  <si>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</si>
  <si>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</si>
  <si>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</si>
  <si>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</si>
  <si>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</si>
  <si>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</si>
  <si>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</si>
  <si>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</si>
  <si>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</si>
  <si>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</si>
  <si>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</si>
  <si>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</si>
  <si>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</si>
  <si>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</si>
  <si>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</si>
  <si>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</si>
  <si>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</si>
  <si>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</si>
  <si>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</si>
  <si>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</si>
  <si>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</si>
  <si>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</si>
  <si>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</si>
  <si>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</si>
  <si>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</si>
  <si>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</si>
  <si>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</si>
  <si>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</si>
  <si>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</si>
  <si>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</si>
  <si>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</si>
  <si>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</si>
  <si>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</si>
  <si>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</si>
  <si>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</si>
  <si>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</si>
  <si>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</si>
  <si>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</si>
  <si>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</si>
  <si>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</si>
  <si>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</si>
  <si>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</si>
  <si>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</si>
  <si>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</si>
  <si>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</si>
  <si>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</si>
  <si>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</si>
  <si>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</si>
  <si>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</si>
  <si>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</si>
  <si>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</si>
  <si>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</si>
  <si>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</si>
  <si>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</si>
  <si>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</si>
  <si>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</si>
  <si>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</si>
  <si>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</si>
  <si>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</si>
  <si>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</si>
  <si>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</si>
  <si>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</si>
  <si>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</si>
  <si>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</si>
  <si>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</si>
  <si>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</si>
  <si>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</si>
  <si>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</si>
  <si>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</si>
  <si>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</si>
  <si>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</si>
  <si>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</si>
  <si>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</si>
  <si>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</si>
  <si>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</si>
  <si>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</si>
  <si>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</si>
  <si>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</si>
  <si>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</si>
  <si>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</si>
  <si>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</si>
  <si>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</si>
  <si>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</si>
  <si>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</si>
  <si>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</si>
  <si>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</si>
  <si>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</si>
  <si>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</si>
  <si>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</si>
  <si>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</si>
  <si>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</si>
  <si>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</si>
  <si>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</si>
  <si>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</si>
  <si>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</si>
  <si>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</si>
  <si>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</si>
  <si>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</si>
  <si>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</si>
  <si>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</si>
  <si>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</si>
  <si>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</si>
  <si>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</si>
  <si>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</si>
  <si>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</si>
  <si>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</si>
  <si>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</si>
  <si>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</si>
  <si>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</si>
  <si>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</si>
  <si>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</si>
  <si>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</si>
  <si>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</si>
  <si>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</si>
  <si>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</si>
  <si>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</si>
  <si>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</si>
  <si>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</si>
  <si>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</si>
  <si>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</si>
  <si>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</si>
  <si>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</si>
  <si>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</si>
  <si>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</si>
  <si>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</si>
  <si>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</si>
  <si>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</si>
  <si>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</si>
  <si>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</si>
  <si>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</si>
  <si>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</si>
  <si>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</si>
  <si>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</si>
  <si>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</si>
  <si>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</si>
  <si>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</si>
  <si>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</si>
  <si>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</si>
  <si>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</si>
  <si>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</si>
  <si>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</si>
  <si>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</si>
  <si>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</si>
  <si>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</si>
  <si>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</si>
  <si>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</si>
  <si>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</si>
  <si>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</si>
  <si>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</si>
  <si>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</si>
  <si>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</si>
  <si>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</si>
  <si>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</si>
  <si>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</si>
  <si>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</si>
  <si>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</si>
  <si>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</si>
  <si>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</si>
  <si>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</si>
  <si>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</si>
  <si>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</si>
  <si>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</si>
  <si>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</si>
  <si>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</si>
  <si>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</si>
  <si>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</si>
  <si>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</si>
  <si>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</si>
  <si>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</si>
  <si>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</si>
  <si>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</si>
  <si>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</si>
  <si>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</si>
  <si>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</si>
  <si>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</si>
  <si>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</si>
  <si>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</si>
  <si>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</si>
  <si>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</si>
  <si>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</si>
  <si>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</si>
  <si>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</si>
  <si>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</si>
  <si>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</si>
  <si>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</si>
  <si>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</si>
  <si>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</si>
  <si>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</si>
  <si>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</si>
  <si>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</si>
  <si>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</si>
  <si>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</si>
  <si>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</si>
  <si>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</si>
  <si>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</si>
  <si>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</si>
  <si>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</si>
  <si>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</si>
  <si>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</si>
  <si>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</si>
  <si>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</si>
  <si>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</si>
  <si>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</si>
  <si>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</si>
  <si>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</si>
  <si>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</si>
  <si>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</si>
  <si>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</si>
  <si>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</si>
  <si>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</si>
  <si>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</si>
  <si>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</si>
  <si>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</si>
  <si>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</si>
  <si>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</si>
  <si>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</si>
  <si>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</si>
  <si>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</si>
  <si>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</si>
  <si>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</si>
  <si>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</si>
  <si>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</si>
  <si>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</si>
  <si>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</si>
  <si>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</si>
  <si>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</si>
  <si>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</si>
  <si>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</si>
  <si>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</si>
  <si>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</si>
  <si>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</si>
  <si>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</si>
  <si>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</si>
  <si>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</si>
  <si>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</si>
  <si>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</si>
  <si>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</si>
  <si>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</si>
  <si>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</si>
  <si>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</si>
  <si>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</si>
  <si>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</si>
  <si>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</si>
  <si>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</si>
  <si>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</si>
  <si>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</si>
  <si>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</si>
  <si>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</si>
  <si>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</si>
  <si>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</si>
  <si>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</si>
  <si>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</si>
  <si>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</si>
  <si>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</si>
  <si>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</si>
  <si>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</si>
  <si>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</si>
  <si>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</si>
  <si>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</si>
  <si>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</si>
  <si>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</si>
  <si>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</si>
  <si>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</si>
  <si>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</si>
  <si>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</si>
  <si>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</si>
  <si>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</si>
  <si>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</si>
  <si>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</si>
  <si>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</si>
  <si>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</si>
  <si>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</si>
  <si>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</si>
  <si>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</si>
  <si>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</si>
  <si>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</si>
  <si>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</si>
  <si>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</si>
  <si>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</si>
  <si>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</si>
  <si>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</si>
  <si>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</si>
  <si>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</si>
  <si>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</si>
  <si>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</si>
  <si>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</si>
  <si>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</si>
  <si>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</si>
  <si>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</si>
  <si>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</si>
  <si>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</si>
  <si>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</si>
  <si>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</si>
  <si>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</si>
  <si>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</si>
  <si>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</si>
  <si>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</si>
  <si>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</si>
  <si>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</si>
  <si>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</si>
  <si>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</si>
  <si>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</si>
  <si>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</si>
  <si>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</si>
  <si>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</si>
  <si>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</si>
  <si>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</si>
  <si>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</si>
  <si>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</si>
  <si>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</si>
  <si>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</si>
  <si>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</si>
  <si>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</si>
  <si>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</si>
  <si>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</si>
  <si>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</si>
  <si>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</si>
  <si>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</si>
  <si>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</si>
  <si>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</si>
  <si>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</si>
  <si>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</si>
  <si>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</si>
  <si>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</si>
  <si>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</si>
  <si>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</si>
  <si>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</si>
  <si>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</si>
  <si>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</si>
  <si>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</si>
  <si>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</si>
  <si>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</si>
  <si>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</si>
  <si>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</si>
  <si>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</si>
  <si>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</si>
  <si>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</si>
  <si>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</si>
  <si>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</si>
  <si>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</si>
  <si>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</si>
  <si>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</si>
  <si>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</si>
  <si>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</si>
  <si>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</si>
  <si>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</si>
  <si>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</si>
  <si>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</si>
  <si>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</si>
  <si>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</si>
  <si>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</si>
  <si>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</si>
  <si>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</si>
  <si>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</si>
  <si>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</si>
  <si>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</si>
  <si>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</si>
  <si>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</si>
  <si>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</si>
  <si>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</si>
  <si>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</si>
  <si>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</si>
  <si>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</si>
  <si>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</si>
  <si>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</si>
  <si>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</si>
  <si>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</si>
  <si>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</si>
  <si>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</si>
  <si>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</si>
  <si>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</si>
  <si>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</si>
  <si>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</si>
  <si>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</si>
  <si>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</si>
  <si>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</si>
  <si>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</si>
  <si>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</si>
  <si>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</si>
  <si>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</si>
  <si>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</si>
  <si>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</si>
  <si>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</si>
  <si>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</si>
  <si>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</si>
  <si>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</si>
  <si>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</si>
  <si>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</si>
  <si>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</si>
  <si>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</si>
  <si>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</si>
  <si>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</si>
  <si>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</si>
  <si>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</si>
  <si>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</si>
  <si>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</si>
  <si>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</si>
  <si>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</si>
  <si>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</si>
  <si>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</si>
  <si>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</si>
  <si>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</si>
  <si>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</si>
  <si>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</si>
  <si>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</si>
  <si>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</si>
  <si>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</si>
  <si>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</si>
  <si>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</si>
  <si>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</si>
  <si>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</si>
  <si>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</si>
  <si>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</si>
  <si>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</si>
  <si>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</si>
  <si>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</si>
  <si>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</si>
  <si>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</si>
  <si>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</si>
  <si>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</si>
  <si>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</si>
  <si>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</si>
  <si>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</si>
  <si>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</si>
  <si>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</si>
  <si>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</si>
  <si>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</si>
  <si>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</si>
  <si>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</si>
  <si>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</si>
  <si>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</si>
  <si>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</si>
  <si>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</si>
  <si>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</si>
  <si>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</si>
  <si>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</si>
  <si>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</si>
  <si>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</si>
  <si>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</si>
  <si>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</si>
  <si>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</si>
  <si>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</si>
  <si>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</si>
  <si>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</si>
  <si>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</si>
  <si>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</si>
  <si>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</si>
  <si>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</si>
  <si>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</si>
  <si>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</si>
  <si>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</si>
  <si>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</si>
  <si>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</si>
  <si>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</si>
  <si>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</si>
  <si>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</si>
  <si>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</si>
  <si>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</si>
  <si>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</si>
  <si>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</si>
  <si>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</si>
  <si>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</si>
  <si>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</si>
  <si>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</si>
  <si>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</si>
  <si>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</si>
  <si>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</si>
  <si>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</si>
  <si>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</si>
  <si>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</si>
  <si>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</si>
  <si>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</si>
  <si>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</si>
  <si>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</si>
  <si>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</si>
  <si>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</si>
  <si>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</si>
  <si>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</si>
  <si>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</si>
  <si>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</si>
  <si>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</si>
  <si>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</si>
  <si>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</si>
  <si>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</si>
  <si>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</si>
  <si>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</si>
  <si>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</si>
  <si>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</si>
  <si>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</si>
  <si>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</si>
  <si>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</si>
  <si>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</si>
  <si>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</si>
  <si>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</si>
  <si>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</si>
  <si>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</si>
  <si>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</si>
  <si>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</si>
  <si>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</si>
  <si>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</si>
  <si>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</si>
  <si>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</si>
  <si>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</si>
  <si>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</si>
  <si>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</si>
  <si>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</si>
  <si>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</si>
  <si>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</si>
  <si>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</si>
  <si>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</si>
  <si>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</si>
  <si>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</si>
  <si>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</si>
  <si>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</si>
  <si>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</si>
  <si>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</si>
  <si>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</si>
  <si>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</si>
  <si>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</si>
  <si>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</si>
  <si>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</si>
  <si>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</si>
  <si>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</si>
  <si>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</si>
  <si>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</si>
  <si>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</si>
  <si>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</si>
  <si>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</si>
  <si>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</si>
  <si>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</si>
  <si>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</si>
  <si>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</si>
  <si>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</si>
  <si>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</si>
  <si>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</si>
  <si>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</si>
  <si>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</si>
  <si>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</si>
  <si>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</si>
  <si>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</si>
  <si>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</si>
  <si>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</si>
  <si>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</si>
  <si>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</si>
  <si>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</si>
  <si>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</si>
  <si>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</si>
  <si>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</si>
  <si>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</si>
  <si>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</si>
  <si>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</si>
  <si>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</si>
  <si>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</si>
  <si>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</si>
  <si>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</si>
  <si>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</si>
  <si>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</si>
  <si>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</si>
  <si>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</si>
  <si>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</si>
  <si>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</si>
  <si>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</si>
  <si>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</si>
  <si>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</si>
  <si>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</si>
  <si>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</si>
  <si>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</si>
  <si>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</si>
  <si>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</si>
  <si>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</si>
  <si>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</si>
  <si>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</si>
  <si>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</si>
  <si>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</si>
  <si>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</si>
  <si>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</si>
  <si>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</si>
  <si>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</si>
  <si>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</si>
  <si>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</si>
  <si>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</si>
  <si>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</si>
  <si>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</si>
  <si>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</si>
  <si>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</si>
  <si>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</si>
  <si>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</si>
  <si>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</si>
  <si>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</si>
  <si>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</si>
  <si>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</si>
  <si>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</si>
  <si>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</si>
  <si>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</si>
  <si>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</si>
  <si>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</si>
  <si>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</si>
  <si>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</si>
  <si>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</si>
  <si>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</si>
  <si>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</si>
  <si>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</si>
  <si>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</si>
  <si>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</si>
  <si>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</si>
  <si>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</si>
  <si>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</si>
  <si>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</si>
  <si>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</si>
  <si>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</si>
  <si>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</si>
  <si>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</si>
  <si>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</si>
  <si>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</si>
  <si>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</si>
  <si>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</si>
  <si>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</si>
  <si>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</si>
  <si>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</si>
  <si>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</si>
  <si>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</si>
  <si>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</si>
  <si>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</si>
  <si>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</si>
  <si>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</si>
  <si>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</si>
  <si>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</si>
  <si>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</si>
  <si>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</si>
  <si>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</si>
  <si>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</si>
  <si>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</si>
  <si>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</si>
  <si>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</si>
  <si>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</si>
  <si>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</si>
  <si>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</si>
  <si>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</si>
  <si>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</si>
  <si>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</si>
  <si>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</si>
  <si>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</si>
  <si>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</si>
  <si>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</si>
  <si>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</si>
  <si>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</si>
  <si>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</si>
  <si>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</si>
  <si>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</si>
  <si>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</si>
  <si>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</si>
  <si>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</si>
  <si>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</si>
  <si>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</si>
  <si>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</si>
  <si>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</si>
  <si>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</si>
  <si>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</si>
  <si>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</si>
  <si>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</si>
  <si>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</si>
  <si>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</si>
  <si>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</si>
  <si>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</si>
  <si>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</si>
  <si>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</si>
  <si>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</si>
  <si>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</si>
  <si>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</si>
  <si>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</si>
  <si>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</si>
  <si>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</si>
  <si>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</si>
  <si>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</si>
  <si>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</si>
  <si>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</si>
  <si>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</si>
  <si>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</si>
  <si>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</si>
  <si>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</si>
  <si>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</si>
  <si>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</si>
  <si>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</si>
  <si>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</si>
  <si>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</si>
  <si>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</si>
  <si>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</si>
  <si>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</si>
  <si>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</si>
  <si>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</si>
  <si>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</si>
  <si>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</si>
  <si>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</si>
  <si>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</si>
  <si>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</si>
  <si>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</si>
  <si>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</si>
  <si>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</si>
  <si>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</si>
  <si>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</si>
  <si>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</si>
  <si>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</si>
  <si>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</si>
  <si>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</si>
  <si>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</si>
  <si>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</si>
  <si>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</si>
  <si>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</si>
  <si>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</si>
  <si>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</si>
  <si>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</si>
  <si>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</si>
  <si>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</si>
  <si>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</si>
  <si>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</si>
  <si>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</si>
  <si>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</si>
  <si>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</si>
  <si>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</si>
  <si>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</si>
  <si>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</si>
  <si>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</si>
  <si>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</si>
  <si>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</si>
  <si>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</si>
  <si>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</si>
  <si>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</si>
  <si>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</si>
  <si>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</si>
  <si>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</si>
  <si>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</si>
  <si>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</si>
  <si>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</si>
  <si>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</si>
  <si>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</si>
  <si>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</si>
  <si>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</si>
  <si>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</si>
  <si>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</si>
  <si>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</si>
  <si>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</si>
  <si>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</si>
  <si>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</si>
  <si>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</si>
  <si>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</si>
  <si>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</si>
  <si>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</si>
  <si>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</si>
  <si>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</si>
  <si>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</si>
  <si>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</si>
  <si>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</si>
  <si>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</si>
  <si>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</si>
  <si>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</si>
  <si>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</si>
  <si>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</si>
  <si>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</si>
  <si>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</si>
  <si>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</si>
  <si>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</si>
  <si>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</si>
  <si>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</si>
  <si>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</si>
  <si>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</si>
  <si>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</si>
  <si>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</si>
  <si>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</si>
  <si>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</si>
  <si>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</si>
  <si>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</si>
  <si>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</si>
  <si>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</si>
  <si>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</si>
  <si>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</si>
  <si>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</si>
  <si>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</si>
  <si>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</si>
  <si>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</si>
  <si>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</si>
  <si>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</si>
  <si>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</si>
  <si>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</si>
  <si>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</si>
  <si>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</si>
  <si>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</si>
  <si>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</si>
  <si>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</si>
  <si>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</si>
  <si>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</si>
  <si>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</si>
  <si>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</si>
  <si>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</si>
  <si>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</si>
  <si>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</si>
  <si>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</si>
  <si>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</si>
  <si>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</si>
  <si>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</si>
  <si>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</si>
  <si>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</si>
  <si>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</si>
  <si>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</si>
  <si>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</si>
  <si>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</si>
  <si>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</si>
  <si>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</si>
  <si>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</si>
  <si>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</si>
  <si>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</si>
  <si>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</si>
  <si>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</si>
  <si>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</si>
  <si>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</si>
  <si>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</si>
  <si>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</si>
  <si>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</si>
  <si>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</si>
  <si>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</si>
  <si>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</si>
  <si>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</si>
  <si>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</si>
  <si>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</si>
  <si>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</si>
  <si>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</si>
  <si>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</si>
  <si>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</si>
  <si>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</si>
  <si>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</si>
  <si>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</si>
  <si>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</si>
  <si>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</si>
  <si>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</si>
  <si>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</si>
  <si>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</si>
  <si>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</si>
  <si>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</si>
  <si>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</si>
  <si>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</si>
  <si>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</si>
  <si>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</si>
  <si>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</si>
  <si>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</si>
  <si>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</si>
  <si>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</si>
  <si>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</si>
  <si>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</si>
  <si>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</si>
  <si>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</si>
  <si>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</si>
  <si>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</si>
  <si>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</si>
  <si>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</si>
  <si>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</si>
  <si>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</si>
  <si>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</si>
  <si>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</si>
  <si>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</si>
  <si>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</si>
  <si>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</si>
  <si>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</si>
  <si>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</si>
  <si>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</si>
  <si>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</si>
  <si>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</si>
  <si>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</si>
  <si>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</si>
  <si>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</si>
  <si>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</si>
  <si>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</si>
  <si>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</si>
  <si>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</si>
  <si>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</si>
  <si>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</si>
  <si>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</si>
  <si>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</si>
  <si>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</si>
  <si>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</si>
  <si>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</si>
  <si>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</si>
  <si>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</si>
  <si>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</si>
  <si>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</si>
  <si>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</si>
  <si>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</si>
  <si>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</si>
  <si>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</si>
  <si>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</si>
  <si>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</si>
  <si>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</si>
  <si>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</si>
  <si>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</si>
  <si>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</si>
  <si>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</si>
  <si>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</si>
  <si>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</si>
  <si>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</si>
  <si>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</si>
  <si>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</si>
  <si>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</si>
  <si>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</si>
  <si>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</si>
  <si>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</si>
  <si>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</si>
  <si>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</si>
  <si>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</si>
  <si>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</si>
  <si>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</si>
  <si>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</si>
  <si>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</si>
  <si>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</si>
  <si>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</si>
  <si>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</si>
  <si>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</si>
  <si>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</si>
  <si>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</si>
  <si>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</si>
  <si>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</si>
  <si>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</si>
  <si>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</si>
  <si>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</si>
  <si>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</si>
  <si>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</si>
  <si>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</si>
  <si>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</si>
  <si>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</si>
  <si>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</si>
  <si>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</si>
  <si>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</si>
  <si>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</si>
  <si>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</si>
  <si>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</si>
  <si>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</si>
  <si>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</si>
  <si>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</si>
  <si>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</si>
  <si>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</si>
  <si>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</si>
  <si>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</si>
  <si>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</si>
  <si>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</si>
  <si>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</si>
  <si>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</si>
  <si>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</si>
  <si>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</si>
  <si>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</si>
  <si>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</si>
  <si>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</si>
  <si>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</si>
  <si>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</si>
  <si>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</si>
  <si>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</si>
  <si>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</si>
  <si>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</si>
  <si>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</si>
  <si>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</si>
  <si>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</si>
  <si>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</si>
  <si>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</si>
  <si>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</si>
  <si>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</si>
  <si>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</si>
  <si>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</si>
  <si>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</si>
  <si>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</si>
  <si>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</si>
  <si>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</si>
  <si>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</si>
  <si>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</si>
  <si>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</si>
  <si>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</si>
  <si>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</si>
  <si>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</si>
  <si>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</si>
  <si>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</si>
  <si>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</si>
  <si>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</si>
  <si>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</si>
  <si>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</si>
  <si>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</si>
  <si>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</si>
  <si>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</si>
  <si>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</si>
  <si>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</si>
  <si>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</si>
  <si>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</si>
  <si>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</si>
  <si>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</si>
  <si>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</si>
  <si>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</si>
  <si>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</si>
  <si>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</si>
  <si>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</si>
  <si>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</si>
  <si>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</si>
  <si>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</si>
  <si>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</si>
  <si>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</si>
  <si>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</si>
  <si>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</si>
  <si>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</si>
  <si>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</si>
  <si>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</si>
  <si>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</si>
  <si>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</si>
  <si>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</si>
  <si>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</si>
  <si>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</si>
  <si>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</si>
  <si>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</si>
  <si>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</si>
  <si>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</si>
  <si>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</si>
  <si>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</si>
  <si>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</si>
  <si>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</si>
  <si>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</si>
  <si>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</si>
  <si>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</si>
  <si>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</si>
  <si>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</si>
  <si>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</si>
  <si>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</si>
  <si>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</si>
  <si>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</si>
  <si>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</si>
  <si>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</si>
  <si>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</si>
  <si>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</si>
  <si>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</si>
  <si>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</si>
  <si>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</si>
  <si>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</si>
  <si>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</si>
  <si>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</si>
  <si>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</si>
  <si>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</si>
  <si>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</si>
  <si>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</si>
  <si>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</si>
  <si>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</si>
  <si>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</si>
  <si>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</si>
  <si>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</si>
  <si>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</si>
  <si>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</si>
  <si>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</si>
  <si>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</si>
  <si>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</si>
  <si>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</si>
  <si>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</si>
  <si>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</si>
  <si>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</si>
  <si>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</si>
  <si>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</si>
  <si>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</si>
  <si>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</si>
  <si>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</si>
  <si>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</si>
  <si>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</si>
  <si>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</si>
  <si>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</si>
  <si>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</si>
  <si>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</si>
  <si>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</si>
  <si>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</si>
  <si>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</si>
  <si>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</si>
  <si>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</si>
  <si>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</si>
  <si>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</si>
  <si>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</si>
  <si>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</si>
  <si>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</si>
  <si>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</si>
  <si>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</si>
  <si>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</si>
  <si>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</si>
  <si>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</si>
  <si>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</si>
  <si>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</si>
  <si>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</si>
  <si>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</si>
  <si>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</si>
  <si>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</si>
  <si>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</si>
  <si>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</si>
  <si>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</si>
  <si>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</si>
  <si>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</si>
  <si>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</si>
  <si>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</si>
  <si>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</si>
  <si>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</si>
  <si>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</si>
  <si>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</si>
  <si>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</si>
  <si>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</si>
  <si>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</si>
  <si>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</si>
  <si>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</si>
  <si>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</si>
  <si>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</si>
  <si>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</si>
  <si>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</si>
  <si>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</si>
  <si>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</si>
  <si>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</si>
  <si>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</si>
  <si>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</si>
  <si>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</si>
  <si>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</si>
  <si>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</si>
  <si>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</si>
  <si>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</si>
  <si>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</si>
  <si>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</si>
  <si>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</si>
  <si>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</si>
  <si>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</si>
  <si>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</si>
  <si>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</si>
  <si>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</si>
  <si>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</si>
  <si>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</si>
  <si>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</si>
  <si>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</si>
  <si>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</si>
  <si>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</si>
  <si>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</si>
  <si>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</si>
  <si>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</si>
  <si>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</si>
  <si>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</si>
  <si>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</si>
  <si>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</si>
  <si>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</si>
  <si>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</si>
  <si>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</si>
  <si>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</si>
  <si>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</si>
  <si>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</si>
  <si>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</si>
  <si>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</si>
  <si>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</si>
  <si>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</si>
  <si>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</si>
  <si>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</si>
  <si>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</si>
  <si>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</si>
  <si>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</si>
  <si>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</si>
  <si>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</si>
  <si>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</si>
  <si>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</si>
  <si>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</si>
  <si>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</si>
  <si>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</si>
  <si>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</si>
  <si>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</si>
  <si>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</si>
  <si>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</si>
  <si>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</si>
  <si>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</si>
  <si>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</si>
  <si>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</si>
  <si>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</si>
  <si>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</si>
  <si>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</si>
  <si>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</si>
  <si>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</si>
  <si>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</si>
  <si>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</si>
  <si>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</si>
  <si>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</si>
  <si>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</si>
  <si>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</si>
  <si>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</si>
  <si>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</si>
  <si>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</si>
  <si>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</si>
  <si>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</si>
  <si>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</si>
  <si>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</si>
  <si>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</si>
  <si>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</si>
  <si>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</si>
  <si>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</si>
  <si>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</si>
  <si>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</si>
  <si>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</si>
  <si>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</si>
  <si>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</si>
  <si>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</si>
  <si>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</si>
  <si>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</si>
  <si>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</si>
  <si>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</si>
  <si>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</si>
  <si>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</si>
  <si>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</si>
  <si>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</si>
  <si>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</si>
  <si>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</si>
  <si>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</si>
  <si>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</si>
  <si>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</si>
  <si>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</si>
  <si>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</si>
  <si>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</si>
  <si>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</si>
  <si>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</si>
  <si>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</si>
  <si>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</si>
  <si>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</si>
  <si>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</si>
  <si>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</si>
  <si>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</si>
  <si>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</si>
  <si>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</si>
  <si>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</si>
  <si>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</si>
  <si>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</si>
  <si>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</si>
  <si>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</si>
  <si>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</si>
  <si>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</si>
  <si>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</si>
  <si>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</si>
  <si>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</si>
  <si>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</si>
  <si>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</si>
  <si>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</si>
  <si>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</si>
  <si>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</si>
  <si>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</si>
  <si>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</si>
  <si>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</si>
  <si>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</si>
  <si>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</si>
  <si>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</si>
  <si>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</si>
  <si>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</si>
  <si>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</si>
  <si>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</si>
  <si>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</si>
  <si>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</si>
  <si>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</si>
  <si>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</si>
  <si>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</si>
  <si>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</si>
  <si>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</si>
  <si>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</si>
  <si>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</si>
  <si>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</si>
  <si>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</si>
  <si>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</si>
  <si>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</si>
  <si>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</si>
  <si>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</si>
  <si>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</si>
  <si>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</si>
  <si>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</si>
  <si>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</si>
  <si>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</si>
  <si>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</si>
  <si>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</si>
  <si>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</si>
  <si>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</si>
  <si>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</si>
  <si>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</si>
  <si>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</si>
  <si>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</si>
  <si>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</si>
  <si>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</si>
  <si>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</si>
  <si>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</si>
  <si>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</si>
  <si>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</si>
  <si>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</si>
  <si>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</si>
  <si>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</si>
  <si>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</si>
  <si>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</si>
  <si>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</si>
  <si>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</si>
  <si>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</si>
  <si>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</si>
  <si>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</si>
  <si>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</si>
  <si>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</si>
  <si>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</si>
  <si>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</si>
  <si>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</si>
  <si>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</si>
  <si>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</si>
  <si>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</si>
  <si>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</si>
  <si>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</si>
  <si>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</si>
  <si>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</si>
  <si>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</si>
  <si>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</si>
  <si>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</si>
  <si>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</si>
  <si>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</si>
  <si>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</si>
  <si>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</si>
  <si>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</si>
  <si>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</si>
  <si>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</si>
  <si>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</si>
  <si>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</si>
  <si>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</si>
  <si>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</si>
  <si>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</si>
  <si>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</si>
  <si>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</si>
  <si>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</si>
  <si>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</si>
  <si>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</si>
  <si>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</si>
  <si>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</si>
  <si>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</si>
  <si>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</si>
  <si>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</si>
  <si>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</si>
  <si>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</si>
  <si>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</si>
  <si>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</si>
  <si>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</si>
  <si>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</si>
  <si>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</si>
  <si>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</si>
  <si>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</si>
  <si>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</si>
  <si>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</si>
  <si>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</si>
  <si>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</si>
  <si>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</si>
  <si>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</si>
  <si>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</si>
  <si>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</si>
  <si>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</si>
  <si>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</si>
  <si>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</si>
  <si>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</si>
  <si>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</si>
  <si>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</si>
  <si>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</si>
  <si>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</si>
  <si>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</si>
  <si>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</si>
  <si>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</si>
  <si>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</si>
  <si>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</si>
  <si>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</si>
  <si>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</si>
  <si>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</si>
  <si>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</si>
  <si>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</si>
  <si>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</si>
  <si>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</si>
  <si>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</si>
  <si>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</si>
  <si>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</si>
  <si>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</si>
  <si>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</si>
  <si>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</si>
  <si>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</si>
  <si>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</si>
  <si>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</si>
  <si>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</si>
  <si>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</si>
  <si>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</si>
  <si>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</si>
  <si>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</si>
  <si>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</si>
  <si>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</si>
  <si>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</si>
  <si>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</si>
  <si>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</si>
  <si>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</si>
  <si>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</si>
  <si>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</si>
  <si>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</si>
  <si>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</si>
  <si>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</si>
  <si>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</si>
  <si>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</si>
  <si>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</si>
  <si>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</si>
  <si>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</si>
  <si>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</si>
  <si>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</si>
  <si>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</si>
  <si>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</si>
  <si>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</si>
  <si>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</si>
  <si>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</si>
  <si>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</si>
  <si>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</si>
  <si>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</si>
  <si>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</si>
  <si>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</si>
  <si>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</si>
  <si>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</si>
  <si>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</si>
  <si>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</si>
  <si>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</si>
  <si>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</si>
  <si>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</si>
  <si>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</si>
  <si>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</si>
  <si>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</si>
  <si>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</si>
  <si>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</si>
  <si>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</si>
  <si>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</si>
  <si>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</si>
  <si>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</si>
  <si>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</si>
  <si>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</si>
  <si>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</si>
  <si>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</si>
  <si>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</si>
  <si>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</si>
  <si>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</si>
  <si>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</si>
  <si>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</si>
  <si>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</si>
  <si>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</si>
  <si>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</si>
  <si>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</si>
  <si>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</si>
  <si>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</si>
  <si>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</si>
  <si>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</si>
  <si>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</si>
  <si>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</si>
  <si>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</si>
  <si>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</si>
  <si>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</si>
  <si>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</si>
  <si>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</si>
  <si>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</si>
  <si>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</si>
  <si>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</si>
  <si>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</si>
  <si>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</si>
  <si>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</si>
  <si>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</si>
  <si>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</si>
  <si>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</si>
  <si>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</si>
  <si>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</si>
  <si>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</si>
  <si>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</si>
  <si>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</si>
  <si>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</si>
  <si>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</si>
  <si>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</si>
  <si>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</si>
  <si>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</si>
  <si>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</si>
  <si>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</si>
  <si>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</si>
  <si>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</si>
  <si>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</si>
  <si>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</si>
  <si>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</si>
  <si>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</si>
  <si>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</si>
  <si>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</si>
  <si>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</si>
  <si>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</si>
  <si>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</si>
  <si>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</si>
  <si>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</si>
  <si>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</si>
  <si>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</si>
  <si>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</si>
  <si>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</si>
  <si>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</si>
  <si>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</si>
  <si>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</si>
  <si>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</si>
  <si>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</si>
  <si>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</si>
  <si>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</si>
  <si>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</si>
  <si>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</si>
  <si>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</si>
  <si>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</si>
  <si>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</si>
  <si>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</si>
  <si>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</si>
  <si>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</si>
  <si>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</si>
  <si>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</si>
  <si>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</si>
  <si>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</si>
  <si>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</si>
  <si>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</si>
  <si>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</si>
  <si>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</si>
  <si>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</si>
  <si>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</si>
  <si>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</si>
  <si>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</si>
  <si>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</si>
  <si>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</si>
  <si>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</si>
  <si>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</si>
  <si>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</si>
  <si>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</si>
  <si>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</si>
  <si>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</si>
  <si>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</si>
  <si>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</si>
  <si>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</si>
  <si>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</si>
  <si>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</si>
  <si>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</si>
  <si>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</si>
  <si>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</si>
  <si>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</si>
  <si>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</si>
  <si>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</si>
  <si>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</si>
  <si>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</si>
  <si>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</si>
  <si>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</si>
  <si>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</si>
  <si>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</si>
  <si>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</si>
  <si>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</si>
  <si>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</si>
  <si>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</si>
  <si>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</si>
  <si>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</si>
  <si>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</si>
  <si>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</si>
  <si>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</si>
  <si>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</si>
  <si>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</si>
  <si>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</si>
  <si>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</si>
  <si>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</si>
  <si>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</si>
  <si>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</si>
  <si>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</si>
  <si>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</si>
  <si>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</si>
  <si>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</si>
  <si>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</si>
  <si>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</si>
  <si>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</si>
  <si>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</si>
  <si>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</si>
  <si>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</si>
  <si>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</si>
  <si>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</si>
  <si>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</si>
  <si>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</si>
  <si>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</si>
  <si>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</si>
  <si>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</si>
  <si>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</si>
  <si>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</si>
  <si>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</si>
  <si>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</si>
  <si>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</si>
  <si>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</si>
  <si>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</si>
  <si>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</si>
  <si>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</si>
  <si>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</si>
  <si>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</si>
  <si>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</si>
  <si>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</si>
  <si>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</si>
  <si>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</si>
  <si>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</si>
  <si>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</si>
  <si>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</si>
  <si>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</si>
  <si>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</si>
  <si>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</si>
  <si>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</si>
  <si>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</si>
  <si>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</si>
  <si>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</si>
  <si>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</si>
  <si>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</si>
  <si>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</si>
  <si>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</si>
  <si>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</si>
  <si>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</si>
  <si>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</si>
  <si>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</si>
  <si>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</si>
  <si>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</si>
  <si>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</si>
  <si>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</si>
  <si>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</si>
  <si>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</si>
  <si>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</si>
  <si>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</si>
  <si>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</si>
  <si>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</si>
  <si>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</si>
  <si>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</si>
  <si>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</si>
  <si>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</si>
  <si>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</si>
  <si>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</si>
  <si>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</si>
  <si>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</si>
  <si>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</si>
  <si>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</si>
  <si>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</si>
  <si>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</si>
  <si>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</si>
  <si>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</si>
  <si>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</si>
  <si>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</si>
  <si>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</si>
  <si>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</si>
  <si>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</si>
  <si>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</si>
  <si>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</si>
  <si>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</si>
  <si>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</si>
  <si>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</si>
  <si>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</si>
  <si>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</si>
  <si>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</si>
  <si>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</si>
  <si>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</si>
  <si>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</si>
  <si>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</si>
  <si>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</si>
  <si>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</si>
  <si>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</si>
  <si>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</si>
  <si>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</si>
  <si>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</si>
  <si>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</si>
  <si>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</si>
  <si>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</si>
  <si>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</si>
  <si>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</si>
  <si>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</si>
  <si>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</si>
  <si>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</si>
  <si>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</si>
  <si>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</si>
  <si>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</si>
  <si>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</si>
  <si>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</si>
  <si>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</si>
  <si>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</si>
  <si>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</si>
  <si>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</si>
  <si>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</si>
  <si>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</si>
  <si>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</si>
  <si>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</si>
  <si>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</si>
  <si>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</si>
  <si>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</si>
  <si>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</si>
  <si>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</si>
  <si>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</si>
  <si>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</si>
  <si>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</si>
  <si>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</si>
  <si>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</si>
  <si>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</si>
  <si>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</si>
  <si>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</si>
  <si>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</si>
  <si>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</si>
  <si>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</si>
  <si>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</si>
  <si>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</si>
  <si>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</si>
  <si>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</si>
  <si>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</si>
  <si>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</si>
  <si>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</si>
  <si>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</si>
  <si>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</si>
  <si>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</si>
  <si>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</si>
  <si>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</si>
  <si>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</si>
  <si>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</si>
  <si>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</si>
  <si>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</si>
  <si>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</si>
  <si>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</si>
  <si>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</si>
  <si>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</si>
  <si>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</si>
  <si>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</si>
  <si>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</si>
  <si>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</si>
  <si>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</si>
  <si>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</si>
  <si>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</si>
  <si>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</si>
  <si>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</si>
  <si>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</si>
  <si>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</si>
  <si>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</si>
  <si>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</si>
  <si>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</si>
  <si>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</si>
  <si>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</si>
  <si>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</si>
  <si>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</si>
  <si>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</si>
  <si>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</si>
  <si>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</si>
  <si>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</si>
  <si>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</si>
  <si>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</si>
  <si>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</si>
  <si>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</si>
  <si>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</si>
  <si>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</si>
  <si>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</si>
  <si>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</si>
  <si>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</si>
  <si>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</si>
  <si>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</si>
  <si>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</si>
  <si>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</si>
  <si>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</si>
  <si>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</si>
  <si>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</si>
  <si>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</si>
  <si>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</si>
  <si>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</si>
  <si>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</si>
  <si>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</si>
  <si>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</si>
  <si>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</si>
  <si>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</si>
  <si>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</si>
  <si>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</si>
  <si>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</si>
  <si>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</si>
  <si>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</si>
  <si>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</si>
  <si>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</si>
  <si>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</si>
  <si>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</si>
  <si>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</si>
  <si>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</si>
  <si>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</si>
  <si>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</si>
  <si>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</si>
  <si>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</si>
  <si>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</si>
  <si>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</si>
  <si>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</si>
  <si>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</si>
  <si>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</si>
  <si>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</si>
  <si>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</si>
  <si>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</si>
  <si>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</si>
  <si>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</si>
  <si>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</si>
  <si>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</si>
  <si>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</si>
  <si>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</si>
  <si>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</si>
  <si>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</si>
  <si>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</si>
  <si>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</si>
  <si>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</si>
  <si>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</si>
  <si>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</si>
  <si>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</si>
  <si>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</si>
  <si>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</si>
  <si>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</si>
  <si>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</si>
  <si>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</si>
  <si>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</si>
  <si>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</si>
  <si>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</si>
  <si>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</si>
  <si>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</si>
  <si>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</si>
  <si>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</si>
  <si>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</si>
  <si>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</si>
  <si>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</si>
  <si>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</si>
  <si>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</si>
  <si>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</si>
  <si>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</si>
  <si>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</si>
  <si>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</si>
  <si>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</si>
  <si>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</si>
  <si>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</si>
  <si>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</si>
  <si>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</si>
  <si>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</si>
  <si>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</si>
  <si>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</si>
  <si>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</si>
  <si>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</si>
  <si>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</si>
  <si>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</si>
  <si>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</si>
  <si>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</si>
  <si>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</si>
  <si>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</si>
  <si>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</si>
  <si>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</si>
  <si>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</si>
  <si>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</si>
  <si>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</si>
  <si>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</si>
  <si>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</si>
  <si>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</si>
  <si>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</si>
  <si>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</si>
  <si>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</si>
  <si>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</si>
  <si>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</si>
  <si>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</si>
  <si>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</si>
  <si>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</si>
  <si>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</si>
  <si>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</si>
  <si>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</si>
  <si>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</si>
  <si>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</si>
  <si>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</si>
  <si>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</si>
  <si>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</si>
  <si>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</si>
  <si>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</si>
  <si>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</si>
  <si>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</si>
  <si>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</si>
  <si>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</si>
  <si>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</si>
  <si>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</si>
  <si>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</si>
  <si>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</si>
  <si>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</si>
  <si>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</si>
  <si>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</si>
  <si>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</si>
  <si>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</si>
  <si>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</si>
  <si>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</si>
  <si>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</si>
  <si>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</si>
  <si>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</si>
  <si>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</si>
  <si>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</si>
  <si>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</si>
  <si>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</si>
  <si>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</si>
  <si>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</si>
  <si>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</si>
  <si>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</si>
  <si>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</si>
  <si>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</si>
  <si>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</si>
  <si>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</si>
  <si>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</si>
  <si>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</si>
  <si>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</si>
  <si>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</si>
  <si>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</si>
  <si>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</si>
  <si>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</si>
  <si>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</si>
  <si>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</si>
  <si>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</si>
  <si>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</si>
  <si>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</si>
  <si>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</si>
  <si>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</si>
  <si>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</si>
  <si>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</si>
  <si>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</si>
  <si>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</si>
  <si>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</si>
  <si>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</si>
  <si>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</si>
  <si>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</si>
  <si>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</si>
  <si>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</si>
  <si>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</si>
  <si>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</si>
  <si>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</si>
  <si>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</si>
  <si>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</si>
  <si>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</si>
  <si>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</si>
  <si>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</si>
  <si>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</si>
  <si>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</si>
  <si>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</si>
  <si>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</si>
  <si>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</si>
  <si>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</si>
  <si>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</si>
  <si>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</si>
  <si>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</si>
  <si>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</si>
  <si>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</si>
  <si>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</si>
  <si>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</si>
  <si>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</si>
  <si>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</si>
  <si>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</si>
  <si>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</si>
  <si>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</si>
  <si>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</si>
  <si>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</si>
  <si>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</si>
  <si>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</si>
  <si>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</si>
  <si>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</si>
  <si>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</si>
  <si>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</si>
  <si>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</si>
  <si>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</si>
  <si>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</si>
  <si>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</si>
  <si>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</si>
  <si>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</si>
  <si>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</si>
  <si>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</si>
  <si>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</si>
  <si>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</si>
  <si>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</si>
  <si>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</si>
  <si>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</si>
  <si>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</si>
  <si>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</si>
  <si>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</si>
  <si>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</si>
  <si>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</si>
  <si>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</si>
  <si>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</si>
  <si>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</si>
  <si>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</si>
  <si>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</si>
  <si>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</si>
  <si>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</si>
  <si>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</si>
  <si>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</si>
  <si>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</si>
  <si>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</si>
  <si>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</si>
  <si>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</si>
  <si>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</si>
  <si>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</si>
  <si>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</si>
  <si>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</si>
  <si>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</si>
  <si>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</si>
  <si>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</si>
  <si>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</si>
  <si>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</si>
  <si>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</si>
  <si>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</si>
  <si>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</si>
  <si>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</si>
  <si>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</si>
  <si>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</si>
  <si>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</si>
  <si>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</si>
  <si>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</si>
  <si>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</si>
  <si>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</si>
  <si>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</si>
  <si>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</si>
  <si>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</si>
  <si>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</si>
  <si>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</si>
  <si>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</si>
  <si>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</si>
  <si>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</si>
  <si>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</si>
  <si>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</si>
  <si>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</si>
  <si>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</si>
  <si>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</si>
  <si>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</si>
  <si>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</si>
  <si>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</si>
  <si>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</si>
  <si>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</si>
  <si>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</si>
  <si>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</si>
  <si>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</si>
  <si>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</si>
  <si>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</si>
  <si>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</si>
  <si>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</si>
  <si>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</si>
  <si>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</si>
  <si>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</si>
  <si>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</si>
  <si>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</si>
  <si>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</si>
  <si>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</si>
  <si>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</si>
  <si>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</si>
  <si>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</si>
  <si>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</si>
  <si>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</si>
  <si>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</si>
  <si>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</si>
  <si>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</si>
  <si>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</si>
  <si>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</si>
  <si>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</si>
  <si>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</si>
  <si>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</si>
  <si>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</si>
  <si>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</si>
  <si>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</si>
  <si>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</si>
  <si>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</si>
  <si>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</si>
  <si>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</si>
  <si>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</si>
  <si>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</si>
  <si>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</si>
  <si>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</si>
  <si>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</si>
  <si>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</si>
  <si>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</si>
  <si>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</si>
  <si>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</si>
  <si>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</si>
  <si>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</si>
  <si>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</si>
  <si>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</si>
  <si>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</si>
  <si>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</si>
  <si>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</si>
  <si>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</si>
  <si>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</si>
  <si>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</si>
  <si>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</si>
  <si>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</si>
  <si>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</si>
  <si>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</si>
  <si>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</si>
  <si>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</si>
  <si>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</si>
  <si>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</si>
  <si>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</si>
  <si>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</si>
  <si>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</si>
  <si>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</si>
  <si>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</si>
  <si>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</si>
  <si>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</si>
  <si>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</si>
  <si>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</si>
  <si>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</si>
  <si>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</si>
  <si>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</si>
  <si>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</si>
  <si>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</si>
  <si>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</si>
  <si>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</si>
  <si>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</si>
  <si>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</si>
  <si>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</si>
  <si>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</si>
  <si>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</si>
  <si>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</si>
  <si>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</si>
  <si>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</si>
  <si>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</si>
  <si>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</si>
  <si>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</si>
  <si>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</si>
  <si>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</si>
  <si>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</si>
  <si>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</si>
  <si>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</si>
  <si>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</si>
  <si>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</si>
  <si>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</si>
  <si>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</si>
  <si>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</si>
  <si>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</si>
  <si>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</si>
  <si>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</si>
  <si>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</si>
  <si>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</si>
  <si>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</si>
  <si>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</si>
  <si>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</si>
  <si>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</si>
  <si>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</si>
  <si>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</si>
  <si>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</si>
  <si>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</si>
  <si>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</si>
  <si>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</si>
  <si>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</si>
  <si>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</si>
  <si>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</si>
  <si>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</si>
  <si>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</si>
  <si>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</si>
  <si>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</si>
  <si>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</si>
  <si>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</si>
  <si>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</si>
  <si>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</si>
  <si>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</si>
  <si>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</si>
  <si>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</si>
  <si>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</si>
  <si>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</si>
  <si>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</si>
  <si>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</si>
  <si>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</si>
  <si>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</si>
  <si>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</si>
  <si>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</si>
  <si>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</si>
  <si>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</si>
  <si>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</si>
  <si>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</si>
  <si>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</si>
  <si>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</si>
  <si>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</si>
  <si>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</si>
  <si>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</si>
  <si>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</si>
  <si>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</si>
  <si>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</si>
  <si>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</si>
  <si>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</si>
  <si>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</si>
  <si>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</si>
  <si>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</si>
  <si>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</si>
  <si>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</si>
  <si>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</si>
  <si>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</si>
  <si>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</si>
  <si>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</si>
  <si>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</si>
  <si>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</si>
  <si>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</si>
  <si>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</si>
  <si>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</si>
  <si>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</si>
  <si>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</si>
  <si>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</si>
  <si>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</si>
  <si>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</si>
  <si>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</si>
  <si>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</si>
  <si>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</si>
  <si>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</si>
  <si>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</si>
  <si>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</si>
  <si>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</si>
  <si>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</si>
  <si>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</si>
  <si>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</si>
  <si>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</si>
  <si>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</si>
  <si>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</si>
  <si>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</si>
  <si>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</si>
  <si>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</si>
  <si>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</si>
  <si>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</si>
  <si>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</si>
  <si>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</si>
  <si>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</si>
  <si>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</si>
  <si>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</si>
  <si>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</si>
  <si>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</si>
  <si>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</si>
  <si>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</si>
  <si>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</si>
  <si>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</si>
  <si>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</si>
  <si>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</si>
  <si>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</si>
  <si>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</si>
  <si>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</si>
  <si>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</si>
  <si>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</si>
  <si>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</si>
  <si>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</si>
  <si>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</si>
  <si>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</si>
  <si>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</si>
  <si>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</si>
  <si>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</si>
  <si>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</si>
  <si>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</si>
  <si>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</si>
  <si>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</si>
  <si>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</si>
  <si>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</si>
  <si>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</si>
  <si>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</si>
  <si>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</si>
  <si>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</si>
  <si>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</si>
  <si>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</si>
  <si>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</si>
  <si>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</si>
  <si>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</si>
  <si>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</si>
  <si>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</si>
  <si>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</si>
  <si>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</si>
  <si>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</si>
  <si>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</si>
  <si>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</si>
  <si>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</si>
  <si>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</si>
  <si>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</si>
  <si>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</si>
  <si>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</si>
  <si>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</si>
  <si>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</si>
  <si>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</si>
  <si>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</si>
  <si>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</si>
  <si>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</si>
  <si>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</si>
  <si>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</si>
  <si>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</si>
  <si>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</si>
  <si>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</si>
  <si>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</si>
  <si>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</si>
  <si>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</si>
  <si>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</si>
  <si>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</si>
  <si>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</si>
  <si>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</si>
  <si>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</si>
  <si>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</si>
  <si>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</si>
  <si>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</si>
  <si>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</si>
  <si>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</si>
  <si>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</si>
  <si>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</si>
  <si>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</si>
  <si>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</si>
  <si>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</si>
  <si>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</si>
  <si>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</si>
  <si>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</si>
  <si>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</si>
  <si>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</si>
  <si>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</si>
  <si>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</si>
  <si>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</si>
  <si>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</si>
  <si>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</si>
  <si>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</si>
  <si>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</si>
  <si>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</si>
  <si>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</si>
  <si>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</si>
  <si>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</si>
  <si>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</si>
  <si>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</si>
  <si>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</si>
  <si>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</si>
  <si>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</si>
  <si>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</si>
  <si>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</si>
  <si>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</si>
  <si>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</si>
  <si>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</si>
  <si>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</si>
  <si>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</si>
  <si>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</si>
  <si>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</si>
  <si>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</si>
  <si>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</si>
  <si>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</si>
  <si>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</si>
  <si>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</si>
  <si>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</si>
  <si>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</si>
  <si>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</si>
  <si>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</si>
  <si>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</si>
  <si>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</si>
  <si>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</si>
  <si>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</si>
  <si>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</si>
  <si>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</si>
  <si>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</si>
  <si>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</si>
  <si>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</si>
  <si>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</si>
  <si>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</si>
  <si>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</si>
  <si>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</si>
  <si>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</si>
  <si>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</si>
  <si>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</si>
  <si>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</si>
  <si>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</si>
  <si>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</si>
  <si>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</si>
  <si>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</si>
  <si>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</si>
  <si>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</si>
  <si>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</si>
  <si>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</si>
  <si>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</si>
  <si>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</si>
  <si>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</si>
  <si>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</si>
  <si>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</si>
  <si>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</si>
  <si>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</si>
  <si>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</si>
  <si>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</si>
  <si>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</si>
  <si>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</si>
  <si>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</si>
  <si>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</si>
  <si>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</si>
  <si>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</si>
  <si>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</si>
  <si>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</si>
  <si>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</si>
  <si>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</si>
  <si>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</si>
  <si>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</si>
  <si>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</si>
  <si>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</si>
  <si>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</si>
  <si>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</si>
  <si>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</si>
  <si>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</si>
  <si>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</si>
  <si>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</si>
  <si>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</si>
  <si>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</si>
  <si>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</si>
  <si>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</si>
  <si>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</si>
  <si>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</si>
  <si>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</si>
  <si>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</si>
  <si>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</si>
  <si>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</si>
  <si>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</si>
  <si>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</si>
  <si>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</si>
  <si>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</si>
  <si>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</si>
  <si>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</si>
  <si>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</si>
  <si>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</si>
  <si>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</si>
  <si>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</si>
  <si>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</si>
  <si>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</si>
  <si>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</si>
  <si>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</si>
  <si>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</si>
  <si>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</si>
  <si>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</si>
  <si>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</si>
  <si>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</si>
  <si>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</si>
  <si>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</si>
  <si>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</si>
  <si>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</si>
  <si>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</si>
  <si>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</si>
  <si>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</si>
  <si>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</si>
  <si>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</si>
  <si>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</si>
  <si>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</si>
  <si>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</si>
  <si>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</si>
  <si>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</si>
  <si>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</si>
  <si>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</si>
  <si>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</si>
  <si>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</si>
  <si>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</si>
  <si>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</si>
  <si>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</si>
  <si>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</si>
  <si>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</si>
  <si>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</si>
  <si>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</si>
  <si>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</si>
  <si>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</si>
  <si>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</si>
  <si>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</si>
  <si>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</si>
  <si>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</si>
  <si>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</si>
  <si>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</si>
  <si>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</si>
  <si>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</si>
  <si>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</si>
  <si>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</si>
  <si>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</si>
  <si>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</si>
  <si>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</si>
  <si>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</si>
  <si>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</si>
  <si>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</si>
  <si>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</si>
  <si>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</si>
  <si>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</si>
  <si>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</si>
  <si>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</si>
  <si>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</si>
  <si>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</si>
  <si>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</si>
  <si>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</si>
  <si>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</si>
  <si>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</si>
  <si>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</si>
  <si>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</si>
  <si>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</si>
  <si>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</si>
  <si>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</si>
  <si>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</si>
  <si>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</si>
  <si>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</si>
  <si>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</si>
  <si>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</si>
  <si>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</si>
  <si>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</si>
  <si>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</si>
  <si>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</si>
  <si>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</si>
  <si>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</si>
  <si>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</si>
  <si>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</si>
  <si>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</si>
  <si>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</si>
  <si>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</si>
  <si>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</si>
  <si>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</si>
  <si>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</si>
  <si>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</si>
  <si>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</si>
  <si>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</si>
  <si>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</si>
  <si>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</si>
  <si>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</si>
  <si>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</si>
  <si>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</si>
  <si>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</si>
  <si>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</si>
  <si>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</si>
  <si>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</si>
  <si>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</si>
  <si>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</si>
  <si>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</si>
  <si>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</si>
  <si>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</si>
  <si>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</si>
  <si>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</si>
  <si>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</si>
  <si>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</si>
  <si>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</si>
  <si>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</si>
  <si>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</si>
  <si>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</si>
  <si>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</si>
  <si>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</si>
  <si>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</si>
  <si>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</si>
  <si>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</si>
  <si>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</si>
  <si>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</si>
  <si>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</si>
  <si>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</si>
  <si>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</si>
  <si>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</si>
  <si>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</si>
  <si>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</si>
  <si>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</si>
  <si>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</si>
  <si>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</si>
  <si>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</si>
  <si>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</si>
  <si>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</si>
  <si>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</si>
  <si>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</si>
  <si>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</si>
  <si>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</si>
  <si>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</si>
  <si>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</si>
  <si>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</si>
  <si>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</si>
  <si>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</si>
  <si>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</si>
  <si>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</si>
  <si>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</si>
  <si>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</si>
  <si>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</si>
  <si>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</si>
  <si>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</si>
  <si>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</si>
  <si>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</si>
  <si>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</si>
  <si>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</si>
  <si>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</si>
  <si>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</si>
  <si>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</si>
  <si>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</si>
  <si>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</si>
  <si>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</si>
  <si>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</si>
  <si>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</si>
  <si>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</si>
  <si>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</si>
  <si>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</si>
  <si>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</si>
  <si>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</si>
  <si>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</si>
  <si>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</si>
  <si>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</si>
  <si>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</si>
  <si>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</si>
  <si>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</si>
  <si>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</si>
  <si>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</si>
  <si>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</si>
  <si>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</si>
  <si>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</si>
  <si>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</si>
  <si>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</si>
  <si>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</si>
  <si>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</si>
  <si>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</si>
  <si>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</si>
  <si>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</si>
  <si>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</si>
  <si>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</si>
  <si>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</si>
  <si>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</si>
  <si>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</si>
  <si>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</si>
  <si>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</si>
  <si>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</si>
  <si>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</si>
  <si>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</si>
  <si>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</si>
  <si>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</si>
  <si>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</si>
  <si>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</si>
  <si>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</si>
  <si>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</si>
  <si>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</si>
  <si>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</si>
  <si>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</si>
  <si>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</si>
  <si>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</si>
  <si>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</si>
  <si>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</si>
  <si>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</si>
  <si>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</si>
  <si>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</si>
  <si>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</si>
  <si>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</si>
  <si>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</si>
  <si>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</si>
  <si>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</si>
  <si>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</si>
  <si>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</si>
  <si>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</si>
  <si>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</si>
  <si>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</si>
  <si>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</si>
  <si>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</si>
  <si>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</si>
  <si>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</si>
  <si>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</si>
  <si>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</si>
  <si>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</si>
  <si>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</si>
  <si>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</si>
  <si>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</si>
  <si>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</si>
  <si>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</si>
  <si>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</si>
  <si>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</si>
  <si>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</si>
  <si>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</si>
  <si>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</si>
  <si>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</si>
  <si>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</si>
  <si>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</si>
  <si>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</si>
  <si>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</si>
  <si>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</si>
  <si>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</si>
  <si>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</si>
  <si>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</si>
  <si>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</si>
  <si>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</si>
  <si>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</si>
  <si>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</si>
  <si>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</si>
  <si>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</si>
  <si>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</si>
  <si>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</si>
  <si>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</si>
  <si>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</si>
  <si>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</si>
  <si>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</si>
  <si>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</si>
  <si>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</si>
  <si>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</si>
  <si>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</si>
  <si>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</si>
  <si>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</si>
  <si>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</si>
  <si>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</si>
  <si>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</si>
  <si>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</si>
  <si>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</si>
  <si>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</si>
  <si>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</si>
  <si>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</si>
  <si>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</si>
  <si>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</si>
  <si>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</si>
  <si>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</si>
  <si>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</si>
  <si>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</si>
  <si>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</si>
  <si>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</si>
  <si>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</si>
  <si>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</si>
  <si>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</si>
  <si>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</si>
  <si>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</si>
  <si>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</si>
  <si>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</si>
  <si>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</si>
  <si>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</si>
  <si>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</si>
  <si>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</si>
  <si>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</si>
  <si>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</si>
  <si>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</si>
  <si>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</si>
  <si>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</si>
  <si>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</si>
  <si>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</si>
  <si>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</si>
  <si>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</si>
  <si>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</si>
  <si>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</si>
  <si>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</si>
  <si>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</si>
  <si>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</si>
  <si>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</si>
  <si>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</si>
  <si>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</si>
  <si>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</si>
  <si>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</si>
  <si>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</si>
  <si>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</si>
  <si>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</si>
  <si>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</si>
  <si>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</si>
  <si>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</si>
  <si>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</si>
  <si>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</si>
  <si>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</si>
  <si>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</si>
  <si>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</si>
  <si>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</si>
  <si>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</si>
  <si>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</si>
  <si>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</si>
  <si>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</si>
  <si>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</si>
  <si>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</si>
  <si>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</si>
  <si>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</si>
  <si>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</si>
  <si>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</si>
  <si>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</si>
  <si>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</si>
  <si>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</si>
  <si>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</si>
  <si>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</si>
  <si>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</si>
  <si>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</si>
  <si>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</si>
  <si>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</si>
  <si>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</si>
  <si>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</si>
  <si>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</si>
  <si>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</si>
  <si>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</si>
  <si>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</si>
  <si>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</si>
  <si>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</si>
  <si>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</si>
  <si>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</si>
  <si>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</si>
  <si>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</si>
  <si>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</si>
  <si>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</si>
  <si>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</si>
  <si>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</si>
  <si>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</si>
  <si>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</si>
  <si>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</si>
  <si>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</si>
  <si>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</si>
  <si>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</si>
  <si>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</si>
  <si>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</si>
  <si>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</si>
  <si>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</si>
  <si>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</si>
  <si>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</si>
  <si>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</si>
  <si>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</si>
  <si>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</si>
  <si>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</si>
  <si>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</si>
  <si>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</si>
  <si>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</si>
  <si>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</si>
  <si>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</si>
  <si>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</si>
  <si>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</si>
  <si>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</si>
  <si>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</si>
  <si>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</si>
  <si>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</si>
  <si>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</si>
  <si>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</si>
  <si>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</si>
  <si>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</si>
  <si>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</si>
  <si>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</si>
  <si>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</si>
  <si>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</si>
  <si>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</si>
  <si>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</si>
  <si>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</si>
  <si>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</si>
  <si>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</si>
  <si>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</si>
  <si>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</si>
  <si>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</si>
  <si>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</si>
  <si>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</si>
  <si>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</si>
  <si>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</si>
  <si>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</si>
  <si>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</si>
  <si>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</si>
  <si>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</si>
  <si>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</si>
  <si>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</si>
  <si>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</si>
  <si>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</si>
  <si>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</si>
  <si>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</si>
  <si>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</si>
  <si>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</si>
  <si>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</si>
  <si>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</si>
  <si>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</si>
  <si>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</si>
  <si>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</si>
  <si>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</si>
  <si>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</si>
  <si>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</si>
  <si>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</si>
  <si>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</si>
  <si>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</si>
  <si>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</si>
  <si>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</si>
  <si>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</si>
  <si>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</si>
  <si>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</si>
  <si>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</si>
  <si>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</si>
  <si>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</si>
  <si>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</si>
  <si>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</si>
  <si>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</si>
  <si>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</si>
  <si>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</si>
  <si>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</si>
  <si>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</si>
  <si>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</si>
  <si>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</si>
  <si>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</si>
  <si>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</si>
  <si>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</si>
  <si>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</si>
  <si>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</si>
  <si>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</si>
  <si>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</si>
  <si>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</si>
  <si>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</si>
  <si>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</si>
  <si>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</si>
  <si>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</si>
  <si>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</si>
  <si>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</si>
  <si>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</si>
  <si>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</si>
  <si>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</si>
  <si>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</si>
  <si>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</si>
  <si>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</si>
  <si>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</si>
  <si>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</si>
  <si>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</si>
  <si>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</si>
  <si>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</si>
  <si>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</si>
  <si>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</si>
  <si>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</si>
  <si>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</si>
  <si>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</si>
  <si>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</si>
  <si>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</si>
  <si>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</si>
  <si>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</si>
  <si>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</si>
  <si>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</si>
  <si>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</si>
  <si>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</si>
  <si>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</si>
  <si>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</si>
  <si>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</si>
  <si>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</si>
  <si>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</si>
  <si>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</si>
  <si>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</si>
  <si>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</si>
  <si>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</si>
  <si>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</si>
  <si>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</si>
  <si>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</si>
  <si>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</si>
  <si>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</si>
  <si>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</si>
  <si>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</si>
  <si>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</si>
  <si>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</si>
  <si>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</si>
  <si>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</si>
  <si>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</si>
  <si>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</si>
  <si>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</si>
  <si>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</si>
  <si>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</si>
  <si>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</si>
  <si>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</si>
  <si>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</si>
  <si>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</si>
  <si>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</si>
  <si>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</si>
  <si>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</si>
  <si>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</si>
  <si>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</si>
  <si>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</si>
  <si>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</si>
  <si>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</si>
  <si>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</si>
  <si>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</si>
  <si>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</si>
  <si>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</si>
  <si>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</si>
  <si>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</si>
  <si>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</si>
  <si>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</si>
  <si>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</si>
  <si>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</si>
  <si>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</si>
  <si>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</si>
  <si>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</si>
  <si>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</si>
  <si>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</si>
  <si>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</si>
  <si>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</si>
  <si>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</si>
  <si>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</si>
  <si>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</si>
  <si>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</si>
  <si>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</si>
  <si>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</si>
  <si>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</si>
  <si>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</si>
  <si>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</si>
  <si>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</si>
  <si>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</si>
  <si>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</si>
  <si>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</si>
  <si>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</si>
  <si>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</si>
  <si>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</si>
  <si>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</si>
  <si>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</si>
  <si>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</si>
  <si>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</si>
  <si>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</si>
  <si>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</si>
  <si>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</si>
  <si>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</si>
  <si>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</si>
  <si>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</si>
  <si>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</si>
  <si>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</si>
  <si>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</si>
  <si>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</si>
  <si>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</si>
  <si>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</si>
  <si>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</si>
  <si>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</si>
  <si>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</si>
  <si>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</si>
  <si>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</si>
  <si>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</si>
  <si>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</si>
  <si>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</si>
  <si>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</si>
  <si>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</si>
  <si>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</si>
  <si>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</si>
  <si>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</si>
  <si>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</si>
  <si>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</si>
  <si>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</si>
  <si>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</si>
  <si>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</si>
  <si>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</si>
  <si>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</si>
  <si>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</si>
  <si>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</si>
  <si>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</si>
  <si>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</si>
  <si>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</si>
  <si>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</si>
  <si>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</si>
  <si>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</si>
  <si>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</si>
  <si>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</si>
  <si>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</si>
  <si>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</si>
  <si>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</si>
  <si>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</si>
  <si>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</si>
  <si>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</si>
  <si>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</si>
  <si>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</si>
  <si>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</si>
  <si>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</si>
  <si>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</si>
  <si>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</si>
  <si>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</si>
  <si>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</si>
  <si>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</si>
  <si>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</si>
  <si>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</si>
  <si>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</si>
  <si>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</si>
  <si>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</si>
  <si>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</si>
  <si>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</si>
  <si>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</si>
  <si>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</si>
  <si>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</si>
  <si>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</si>
  <si>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</si>
  <si>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</si>
  <si>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</si>
  <si>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</si>
  <si>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</si>
  <si>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</si>
  <si>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</si>
  <si>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</si>
  <si>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</si>
  <si>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</si>
  <si>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</si>
  <si>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</si>
  <si>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</si>
  <si>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</si>
  <si>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</si>
  <si>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</si>
  <si>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</si>
  <si>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</si>
  <si>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</si>
  <si>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</si>
  <si>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</si>
  <si>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</si>
  <si>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</si>
  <si>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</si>
  <si>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</si>
  <si>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</si>
  <si>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</si>
  <si>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</si>
  <si>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</si>
  <si>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</si>
  <si>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</si>
  <si>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</si>
  <si>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</si>
  <si>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</si>
  <si>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</si>
  <si>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</si>
  <si>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</si>
  <si>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</si>
  <si>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</si>
  <si>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</si>
  <si>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</si>
  <si>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</si>
  <si>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</si>
  <si>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</si>
  <si>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</si>
  <si>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</si>
  <si>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</si>
  <si>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</si>
  <si>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</si>
  <si>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</si>
  <si>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</si>
  <si>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</si>
  <si>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</si>
  <si>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</si>
  <si>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</si>
  <si>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</si>
  <si>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</si>
  <si>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</si>
  <si>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</si>
  <si>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</si>
  <si>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</si>
  <si>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</si>
  <si>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</si>
  <si>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</si>
  <si>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</si>
  <si>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</si>
  <si>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</si>
  <si>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</si>
  <si>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</si>
  <si>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</si>
  <si>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</si>
  <si>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</si>
  <si>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</si>
  <si>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</si>
  <si>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</si>
  <si>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</si>
  <si>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</si>
  <si>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</si>
  <si>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</si>
  <si>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</si>
  <si>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</si>
  <si>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</si>
  <si>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</si>
  <si>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</si>
  <si>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</si>
  <si>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</si>
  <si>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</si>
  <si>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</si>
  <si>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</si>
  <si>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</si>
  <si>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</si>
  <si>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</si>
  <si>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</si>
  <si>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</si>
  <si>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</si>
  <si>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</si>
  <si>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</si>
  <si>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</si>
  <si>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</si>
  <si>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</si>
  <si>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</si>
  <si>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</si>
  <si>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</si>
  <si>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</si>
  <si>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</si>
  <si>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</si>
  <si>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</si>
  <si>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</si>
  <si>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</si>
  <si>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</si>
  <si>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</si>
  <si>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</si>
  <si>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</si>
  <si>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</si>
  <si>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</si>
  <si>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</si>
  <si>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</si>
  <si>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</si>
  <si>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</si>
  <si>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</si>
  <si>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</si>
  <si>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</si>
  <si>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</si>
  <si>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</si>
  <si>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</si>
  <si>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</si>
  <si>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</si>
  <si>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</si>
  <si>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</si>
  <si>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</si>
  <si>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</si>
  <si>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</si>
  <si>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</si>
  <si>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</si>
  <si>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</si>
  <si>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</si>
  <si>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</si>
  <si>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</si>
  <si>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</si>
  <si>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</si>
  <si>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</si>
  <si>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</si>
  <si>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</si>
  <si>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</si>
  <si>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</si>
  <si>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</si>
  <si>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</si>
  <si>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</si>
  <si>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</si>
  <si>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</si>
  <si>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</si>
  <si>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</si>
  <si>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</si>
  <si>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</si>
  <si>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</si>
  <si>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</si>
  <si>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</si>
  <si>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</si>
  <si>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</si>
  <si>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</si>
  <si>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</si>
  <si>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</si>
  <si>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</si>
  <si>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</si>
  <si>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</si>
  <si>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</si>
  <si>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</si>
  <si>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</si>
  <si>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</si>
  <si>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</si>
  <si>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</si>
  <si>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</si>
  <si>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</si>
  <si>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</si>
  <si>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</si>
  <si>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</si>
  <si>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</si>
  <si>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</si>
  <si>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</si>
  <si>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</si>
  <si>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</si>
  <si>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</si>
  <si>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</si>
  <si>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</si>
  <si>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</si>
  <si>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</si>
  <si>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</si>
  <si>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</si>
  <si>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</si>
  <si>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</si>
  <si>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</si>
  <si>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</si>
  <si>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</si>
  <si>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</si>
  <si>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</si>
  <si>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</si>
  <si>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</si>
  <si>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</si>
  <si>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</si>
  <si>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</si>
  <si>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</si>
  <si>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</si>
  <si>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</si>
  <si>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</si>
  <si>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</si>
  <si>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</si>
  <si>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</si>
  <si>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</si>
  <si>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</si>
  <si>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</si>
  <si>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</si>
  <si>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</si>
  <si>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</si>
  <si>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</si>
  <si>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</si>
  <si>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</si>
  <si>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</si>
  <si>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</si>
  <si>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</si>
  <si>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</si>
  <si>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</si>
  <si>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</si>
  <si>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</si>
  <si>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</si>
  <si>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</si>
  <si>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</si>
  <si>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</si>
  <si>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</si>
  <si>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</si>
  <si>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</si>
  <si>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</si>
  <si>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</si>
  <si>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</si>
  <si>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</si>
  <si>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</si>
  <si>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</si>
  <si>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</si>
  <si>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</si>
  <si>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</si>
  <si>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</si>
  <si>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</si>
  <si>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</si>
  <si>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</si>
  <si>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</si>
  <si>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</si>
  <si>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</si>
  <si>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</si>
  <si>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</si>
  <si>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</si>
  <si>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</si>
  <si>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</si>
  <si>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</si>
  <si>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</si>
  <si>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</si>
  <si>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</si>
  <si>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</si>
  <si>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</si>
  <si>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</si>
  <si>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</si>
  <si>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</si>
  <si>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</si>
  <si>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</si>
  <si>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</si>
  <si>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</si>
  <si>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</si>
  <si>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</si>
  <si>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</si>
  <si>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</si>
  <si>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</si>
  <si>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</si>
  <si>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</si>
  <si>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</si>
  <si>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</si>
  <si>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</si>
  <si>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</si>
  <si>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</si>
  <si>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</si>
  <si>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</si>
  <si>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</si>
  <si>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</si>
  <si>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</si>
  <si>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</si>
  <si>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</si>
  <si>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</si>
  <si>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</si>
  <si>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</si>
  <si>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</si>
  <si>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</si>
  <si>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</si>
  <si>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</si>
  <si>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</si>
  <si>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</si>
  <si>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</si>
  <si>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</si>
  <si>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</si>
  <si>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</si>
  <si>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</si>
  <si>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</si>
  <si>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</si>
  <si>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</si>
  <si>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</si>
  <si>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</si>
  <si>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</si>
  <si>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</si>
  <si>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</si>
  <si>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</si>
  <si>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</si>
  <si>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</si>
  <si>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</si>
  <si>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</si>
  <si>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</si>
  <si>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</si>
  <si>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</si>
  <si>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</si>
  <si>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</si>
  <si>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</si>
  <si>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</si>
  <si>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</si>
  <si>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</si>
  <si>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</si>
  <si>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</si>
  <si>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</si>
  <si>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</si>
  <si>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</si>
  <si>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</si>
  <si>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</si>
  <si>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</si>
  <si>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</si>
  <si>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</si>
  <si>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</si>
  <si>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</si>
  <si>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</si>
  <si>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</si>
  <si>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</si>
  <si>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</si>
  <si>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</si>
  <si>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</si>
  <si>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</si>
  <si>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</si>
  <si>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</si>
  <si>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</si>
  <si>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</si>
  <si>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</si>
  <si>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</si>
  <si>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</si>
  <si>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</si>
  <si>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</si>
  <si>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</si>
  <si>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</si>
  <si>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</si>
  <si>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</si>
  <si>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</si>
  <si>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</si>
  <si>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</si>
  <si>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</si>
  <si>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</si>
  <si>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</si>
  <si>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</si>
  <si>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</si>
  <si>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</si>
  <si>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</si>
  <si>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</si>
  <si>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</si>
  <si>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</si>
  <si>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</si>
  <si>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</si>
  <si>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</si>
  <si>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</si>
  <si>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</si>
  <si>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</si>
  <si>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</si>
  <si>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</si>
  <si>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</si>
  <si>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</si>
  <si>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</si>
  <si>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</si>
  <si>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</si>
  <si>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</si>
  <si>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</si>
  <si>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</si>
  <si>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</si>
  <si>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</si>
  <si>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</si>
  <si>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</si>
  <si>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</si>
  <si>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</si>
  <si>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</si>
  <si>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</si>
  <si>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</si>
  <si>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</si>
  <si>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</si>
  <si>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</si>
  <si>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</si>
  <si>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</si>
  <si>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</si>
  <si>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</si>
  <si>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</si>
  <si>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</si>
  <si>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</si>
  <si>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</si>
  <si>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</si>
  <si>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</si>
  <si>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</si>
  <si>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</si>
  <si>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</si>
  <si>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</si>
  <si>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</si>
  <si>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</si>
  <si>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</si>
  <si>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</si>
  <si>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</si>
  <si>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</si>
  <si>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</si>
  <si>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</si>
  <si>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</si>
  <si>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</si>
  <si>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</si>
  <si>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</si>
  <si>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</si>
  <si>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</si>
  <si>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</si>
  <si>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</si>
  <si>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</si>
  <si>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</si>
  <si>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</si>
  <si>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</si>
  <si>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</si>
  <si>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</si>
  <si>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</si>
  <si>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</si>
  <si>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</si>
  <si>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</si>
  <si>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</si>
  <si>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</si>
  <si>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</si>
  <si>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</si>
  <si>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</si>
  <si>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</si>
  <si>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</si>
  <si>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</si>
  <si>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</si>
  <si>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</si>
  <si>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</si>
  <si>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</si>
  <si>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</si>
  <si>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</si>
  <si>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</si>
  <si>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</si>
  <si>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</si>
  <si>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</si>
  <si>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</si>
  <si>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</si>
  <si>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</si>
  <si>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</si>
  <si>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</si>
  <si>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</si>
  <si>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</si>
  <si>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</si>
  <si>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</si>
  <si>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</si>
  <si>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</si>
  <si>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</si>
  <si>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</si>
  <si>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</si>
  <si>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</si>
  <si>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</si>
  <si>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</si>
  <si>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</si>
  <si>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</si>
  <si>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</si>
  <si>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</si>
  <si>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</si>
  <si>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</si>
  <si>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</si>
  <si>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</si>
  <si>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</si>
  <si>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</si>
  <si>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</si>
  <si>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</si>
  <si>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</si>
  <si>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</si>
  <si>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</si>
  <si>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</si>
  <si>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</si>
  <si>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</si>
  <si>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</si>
  <si>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</si>
  <si>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</si>
  <si>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</si>
  <si>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</si>
  <si>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</si>
  <si>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</si>
  <si>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</si>
  <si>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</si>
  <si>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</si>
  <si>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</si>
  <si>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</si>
  <si>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</si>
  <si>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</si>
  <si>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</si>
  <si>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</si>
  <si>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</si>
  <si>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</si>
  <si>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</si>
  <si>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</si>
  <si>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</si>
  <si>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</si>
  <si>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</si>
  <si>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</si>
  <si>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</si>
  <si>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</si>
  <si>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</si>
  <si>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</si>
  <si>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</si>
  <si>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</si>
  <si>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</si>
  <si>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</si>
  <si>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</si>
  <si>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</si>
  <si>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</si>
  <si>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</si>
  <si>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</si>
  <si>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</si>
  <si>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</si>
  <si>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</si>
  <si>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</si>
  <si>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</si>
  <si>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</si>
  <si>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</si>
  <si>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</si>
  <si>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</si>
  <si>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</si>
  <si>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</si>
  <si>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</si>
  <si>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</si>
  <si>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</si>
  <si>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</si>
  <si>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</si>
  <si>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</si>
  <si>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</si>
  <si>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</si>
  <si>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</si>
  <si>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</si>
  <si>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</si>
  <si>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</si>
  <si>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</si>
  <si>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</si>
  <si>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</si>
  <si>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</si>
  <si>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</si>
  <si>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</si>
  <si>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</si>
  <si>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</si>
  <si>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</si>
  <si>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</si>
  <si>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</si>
  <si>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</si>
  <si>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</si>
  <si>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</si>
  <si>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</si>
  <si>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</si>
  <si>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</si>
  <si>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</si>
  <si>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</si>
  <si>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</si>
  <si>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</si>
  <si>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</si>
  <si>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</si>
  <si>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</si>
  <si>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</si>
  <si>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</si>
  <si>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</si>
  <si>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</si>
  <si>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</si>
  <si>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</si>
  <si>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</si>
  <si>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</si>
  <si>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</si>
  <si>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</si>
  <si>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</si>
  <si>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</si>
  <si>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</si>
  <si>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</si>
  <si>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</si>
  <si>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</si>
  <si>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</si>
  <si>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</si>
  <si>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</si>
  <si>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</si>
  <si>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</si>
  <si>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</si>
  <si>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</si>
  <si>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</si>
  <si>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</si>
  <si>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</si>
  <si>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</si>
  <si>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</si>
  <si>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</si>
  <si>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</si>
  <si>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</si>
  <si>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</si>
  <si>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</si>
  <si>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</si>
  <si>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</si>
  <si>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</si>
  <si>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</si>
  <si>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</si>
  <si>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</si>
  <si>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</si>
  <si>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</si>
  <si>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</si>
  <si>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</si>
  <si>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</si>
  <si>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</si>
  <si>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</si>
  <si>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</si>
  <si>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</si>
  <si>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</si>
  <si>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</si>
  <si>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</si>
  <si>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</si>
  <si>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</si>
  <si>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</si>
  <si>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</si>
  <si>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</si>
  <si>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</si>
  <si>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</si>
  <si>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</si>
  <si>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</si>
  <si>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</si>
  <si>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</si>
  <si>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</si>
  <si>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</si>
  <si>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</si>
  <si>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</si>
  <si>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</si>
  <si>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</si>
  <si>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</si>
  <si>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</si>
  <si>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</si>
  <si>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</si>
  <si>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</si>
  <si>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</si>
  <si>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</si>
  <si>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</si>
  <si>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</si>
  <si>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</si>
  <si>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</si>
  <si>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</si>
  <si>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</si>
  <si>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</si>
  <si>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</si>
  <si>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</si>
  <si>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</si>
  <si>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</si>
  <si>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</si>
  <si>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</si>
  <si>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</si>
  <si>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</si>
  <si>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</si>
  <si>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</si>
  <si>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</si>
  <si>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</si>
  <si>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</si>
  <si>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</si>
  <si>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</si>
  <si>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</si>
  <si>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</si>
  <si>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</si>
  <si>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</si>
  <si>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</si>
  <si>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</si>
  <si>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</si>
  <si>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</si>
  <si>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</si>
  <si>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</si>
  <si>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</si>
  <si>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</si>
  <si>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</si>
  <si>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</si>
  <si>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</si>
  <si>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</si>
  <si>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</si>
  <si>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</si>
  <si>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</si>
  <si>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</si>
  <si>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</si>
  <si>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</si>
  <si>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</si>
  <si>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</si>
  <si>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</si>
  <si>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</si>
  <si>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</si>
  <si>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</si>
  <si>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</si>
  <si>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</si>
  <si>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</si>
  <si>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</si>
  <si>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</si>
  <si>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</si>
  <si>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</si>
  <si>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</si>
  <si>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</si>
  <si>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</si>
  <si>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</si>
  <si>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</si>
  <si>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</si>
  <si>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</si>
  <si>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</si>
  <si>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</si>
  <si>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</si>
  <si>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</si>
  <si>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</si>
  <si>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</si>
  <si>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</si>
  <si>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</si>
  <si>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</si>
  <si>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</si>
  <si>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</si>
  <si>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</si>
  <si>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</si>
  <si>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</si>
  <si>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</si>
  <si>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</si>
  <si>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</si>
  <si>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</si>
  <si>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</si>
  <si>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</si>
  <si>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</si>
  <si>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</si>
  <si>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</si>
  <si>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</si>
  <si>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</si>
  <si>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</si>
  <si>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</si>
  <si>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</si>
  <si>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</si>
  <si>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</si>
  <si>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</si>
  <si>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</si>
  <si>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</si>
  <si>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</si>
  <si>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</si>
  <si>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</si>
  <si>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</si>
  <si>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</si>
  <si>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</si>
  <si>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</si>
  <si>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</si>
  <si>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</si>
  <si>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</si>
  <si>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</si>
  <si>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</si>
  <si>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</si>
  <si>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</si>
  <si>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</si>
  <si>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</si>
  <si>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</si>
  <si>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</si>
  <si>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</si>
  <si>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</si>
  <si>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</si>
  <si>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</si>
  <si>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</si>
  <si>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</si>
  <si>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</si>
  <si>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</si>
  <si>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</si>
  <si>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</si>
  <si>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</si>
  <si>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</si>
  <si>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</si>
  <si>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</si>
  <si>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</si>
  <si>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</si>
  <si>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</si>
  <si>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</si>
  <si>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</si>
  <si>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</si>
  <si>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</si>
  <si>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</si>
  <si>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</si>
  <si>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</si>
  <si>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</si>
  <si>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</si>
  <si>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</si>
  <si>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</si>
  <si>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</si>
  <si>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</si>
  <si>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</si>
  <si>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</si>
  <si>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</si>
  <si>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</si>
  <si>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</si>
  <si>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</si>
  <si>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</si>
  <si>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</si>
  <si>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</si>
  <si>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</si>
  <si>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</si>
  <si>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</si>
  <si>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</si>
  <si>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</si>
  <si>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</si>
  <si>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</si>
  <si>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</si>
  <si>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</si>
  <si>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</si>
  <si>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</si>
  <si>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</si>
  <si>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</si>
  <si>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</si>
  <si>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</si>
  <si>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</si>
  <si>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</si>
  <si>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</si>
  <si>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</si>
  <si>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</si>
  <si>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</si>
  <si>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</si>
  <si>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</si>
  <si>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</si>
  <si>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</si>
  <si>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</si>
  <si>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</si>
  <si>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</si>
  <si>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</si>
  <si>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</si>
  <si>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</si>
  <si>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</si>
  <si>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</si>
  <si>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</si>
  <si>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</si>
  <si>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</si>
  <si>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</si>
  <si>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</si>
  <si>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</si>
  <si>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</si>
  <si>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</si>
  <si>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</si>
  <si>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</si>
  <si>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</si>
  <si>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</si>
  <si>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</si>
  <si>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</si>
  <si>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</si>
  <si>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</si>
  <si>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</si>
  <si>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</si>
  <si>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</si>
  <si>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</si>
  <si>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</si>
  <si>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</si>
  <si>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</si>
  <si>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</si>
  <si>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</si>
  <si>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</si>
  <si>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</si>
  <si>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</si>
  <si>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</si>
  <si>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</si>
  <si>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</si>
  <si>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</si>
  <si>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</si>
  <si>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</si>
  <si>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</si>
  <si>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</si>
  <si>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</si>
  <si>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</si>
  <si>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</si>
  <si>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</si>
  <si>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</si>
  <si>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</si>
  <si>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</si>
  <si>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</si>
  <si>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</si>
  <si>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</si>
  <si>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</si>
  <si>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</si>
  <si>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</si>
  <si>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</si>
  <si>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</si>
  <si>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</si>
  <si>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</si>
  <si>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</si>
  <si>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</si>
  <si>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</si>
  <si>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</si>
  <si>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</si>
  <si>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</si>
  <si>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</si>
  <si>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</si>
  <si>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</si>
  <si>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</si>
  <si>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</si>
  <si>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</si>
  <si>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</si>
  <si>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</si>
  <si>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</si>
  <si>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</si>
  <si>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</si>
  <si>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</si>
  <si>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</si>
  <si>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</si>
  <si>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</si>
  <si>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</si>
  <si>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</si>
  <si>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</si>
  <si>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</si>
  <si>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</si>
  <si>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</si>
  <si>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</si>
  <si>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</si>
  <si>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</si>
  <si>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</si>
  <si>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</si>
  <si>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</si>
  <si>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</si>
  <si>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</si>
  <si>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</si>
  <si>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</si>
  <si>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</si>
  <si>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</si>
  <si>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</si>
  <si>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</si>
  <si>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</si>
  <si>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</si>
  <si>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</si>
  <si>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</si>
  <si>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</si>
  <si>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</si>
  <si>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</si>
  <si>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</si>
  <si>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</si>
  <si>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</si>
  <si>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</si>
  <si>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</si>
  <si>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</si>
  <si>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</si>
  <si>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</si>
  <si>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</si>
  <si>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</si>
  <si>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</si>
  <si>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</si>
  <si>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</si>
  <si>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</si>
  <si>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</si>
  <si>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</si>
  <si>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</si>
  <si>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</si>
  <si>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</si>
  <si>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</si>
  <si>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</si>
  <si>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</si>
  <si>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</si>
  <si>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</si>
  <si>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</si>
  <si>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</si>
  <si>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</si>
  <si>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</si>
  <si>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</si>
  <si>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</si>
  <si>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</si>
  <si>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</si>
  <si>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</si>
  <si>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</si>
  <si>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</si>
  <si>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</si>
  <si>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</si>
  <si>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</si>
  <si>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</si>
  <si>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</si>
  <si>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</si>
  <si>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</si>
  <si>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</si>
  <si>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</si>
  <si>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</si>
  <si>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</si>
  <si>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</si>
  <si>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</si>
  <si>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</si>
  <si>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</si>
  <si>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</si>
  <si>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</si>
  <si>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</si>
  <si>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</si>
  <si>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</si>
  <si>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</si>
  <si>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</si>
  <si>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</si>
  <si>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</si>
  <si>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</si>
  <si>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</si>
  <si>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</si>
  <si>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</si>
  <si>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</si>
  <si>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</si>
  <si>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</si>
  <si>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</si>
  <si>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</si>
  <si>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</si>
  <si>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</si>
  <si>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</si>
  <si>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</si>
  <si>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</si>
  <si>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</si>
  <si>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</si>
  <si>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</si>
  <si>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</si>
  <si>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</si>
  <si>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</si>
  <si>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</si>
  <si>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</si>
  <si>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</si>
  <si>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</si>
  <si>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</si>
  <si>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</si>
  <si>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</si>
  <si>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</si>
  <si>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</si>
  <si>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</si>
  <si>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</si>
  <si>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</si>
  <si>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</si>
  <si>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</si>
  <si>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</si>
  <si>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</si>
  <si>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</si>
  <si>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</si>
  <si>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</si>
  <si>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</si>
  <si>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</si>
  <si>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</si>
  <si>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</si>
  <si>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</si>
  <si>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</si>
  <si>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</si>
  <si>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</si>
  <si>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</si>
  <si>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</si>
  <si>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</si>
  <si>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</si>
  <si>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</si>
  <si>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</si>
  <si>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</si>
  <si>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</si>
  <si>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</si>
  <si>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</si>
  <si>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</si>
  <si>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</si>
  <si>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</si>
  <si>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</si>
  <si>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</si>
  <si>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</si>
  <si>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</si>
  <si>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</si>
  <si>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</si>
  <si>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</si>
  <si>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</si>
  <si>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</si>
  <si>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</si>
  <si>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</si>
  <si>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</si>
  <si>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</si>
  <si>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</si>
  <si>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</si>
  <si>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</si>
  <si>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</si>
  <si>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</si>
  <si>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</si>
  <si>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</si>
  <si>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</si>
  <si>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</si>
  <si>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</si>
  <si>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</si>
  <si>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</si>
  <si>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</si>
  <si>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</si>
  <si>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</si>
  <si>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</si>
  <si>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</si>
  <si>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</si>
  <si>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</si>
  <si>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</si>
  <si>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</si>
  <si>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</si>
  <si>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</si>
  <si>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</si>
  <si>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</si>
  <si>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</si>
  <si>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</si>
  <si>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</si>
  <si>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</si>
  <si>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</si>
  <si>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</si>
  <si>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</si>
  <si>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</si>
  <si>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</si>
  <si>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</si>
  <si>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</si>
  <si>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</si>
  <si>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</si>
  <si>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</si>
  <si>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</si>
  <si>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</si>
  <si>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</si>
  <si>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</si>
  <si>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</si>
  <si>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</si>
  <si>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</si>
  <si>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</si>
  <si>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</si>
  <si>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</si>
  <si>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</si>
  <si>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</si>
  <si>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</si>
  <si>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</si>
  <si>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</si>
  <si>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</si>
  <si>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</si>
  <si>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</si>
  <si>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</si>
  <si>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</si>
  <si>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</si>
  <si>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</si>
  <si>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</si>
  <si>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</si>
  <si>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</si>
  <si>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</si>
  <si>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</si>
  <si>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</si>
  <si>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</si>
  <si>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</si>
  <si>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</si>
  <si>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</si>
  <si>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</si>
  <si>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</si>
  <si>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</si>
  <si>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</si>
  <si>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</si>
  <si>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</si>
  <si>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</si>
  <si>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</si>
  <si>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</si>
  <si>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</si>
  <si>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</si>
  <si>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</si>
  <si>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</si>
  <si>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</si>
  <si>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</si>
  <si>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</si>
  <si>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</si>
  <si>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</si>
  <si>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</si>
  <si>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</si>
  <si>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</si>
  <si>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</si>
  <si>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</si>
  <si>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</si>
  <si>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</si>
  <si>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</si>
  <si>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</si>
  <si>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</si>
  <si>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</si>
  <si>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</si>
  <si>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</si>
  <si>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</si>
  <si>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</si>
  <si>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</si>
  <si>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</si>
  <si>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</si>
  <si>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</si>
  <si>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</si>
  <si>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</si>
  <si>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</si>
  <si>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</si>
  <si>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</si>
  <si>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</si>
  <si>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</si>
  <si>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</si>
  <si>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</si>
  <si>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</si>
  <si>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</si>
  <si>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</si>
  <si>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</si>
  <si>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</si>
  <si>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</si>
  <si>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</si>
  <si>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</si>
  <si>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</si>
  <si>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</si>
  <si>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</si>
  <si>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</si>
  <si>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</si>
  <si>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</si>
  <si>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</si>
  <si>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</si>
  <si>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</si>
  <si>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</si>
  <si>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</si>
  <si>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</si>
  <si>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</si>
  <si>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</si>
  <si>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</si>
  <si>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</si>
  <si>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</si>
  <si>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</si>
  <si>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</si>
  <si>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</si>
  <si>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</si>
  <si>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</si>
  <si>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</si>
  <si>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</si>
  <si>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</si>
  <si>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</si>
  <si>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</si>
  <si>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</si>
  <si>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</si>
  <si>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</si>
  <si>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</si>
  <si>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</si>
  <si>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</si>
  <si>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</si>
  <si>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</si>
  <si>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</si>
  <si>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</si>
  <si>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</si>
  <si>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</si>
  <si>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</si>
  <si>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</si>
  <si>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</si>
  <si>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</si>
  <si>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</si>
  <si>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</si>
  <si>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</si>
  <si>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</si>
  <si>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</si>
  <si>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</si>
  <si>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</si>
  <si>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</si>
  <si>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</si>
  <si>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</si>
  <si>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</si>
  <si>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</si>
  <si>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</si>
  <si>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</si>
  <si>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</si>
  <si>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</si>
  <si>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</si>
  <si>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</si>
  <si>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</si>
  <si>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</si>
  <si>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</si>
  <si>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</si>
  <si>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</si>
  <si>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</si>
  <si>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</si>
  <si>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</si>
  <si>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</si>
  <si>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</si>
  <si>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</si>
  <si>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</si>
  <si>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</si>
  <si>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</si>
  <si>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</si>
  <si>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</si>
  <si>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</si>
  <si>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</si>
  <si>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</si>
  <si>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</si>
  <si>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</si>
  <si>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</si>
  <si>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</si>
  <si>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</si>
  <si>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</si>
  <si>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</si>
  <si>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</si>
  <si>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</si>
  <si>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</si>
  <si>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</si>
  <si>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</si>
  <si>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</si>
  <si>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</si>
  <si>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</si>
  <si>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</si>
  <si>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</si>
  <si>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</si>
  <si>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</si>
  <si>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</si>
  <si>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</si>
  <si>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</si>
  <si>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</si>
  <si>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</si>
  <si>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</si>
  <si>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</si>
  <si>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</si>
  <si>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</si>
  <si>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</si>
  <si>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</si>
  <si>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</si>
  <si>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</si>
  <si>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</si>
  <si>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</si>
  <si>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</si>
  <si>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</si>
  <si>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</si>
  <si>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</si>
  <si>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</si>
  <si>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</si>
  <si>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</si>
  <si>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</si>
  <si>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</si>
  <si>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</si>
  <si>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</si>
  <si>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</si>
  <si>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</si>
  <si>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</si>
  <si>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</si>
  <si>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</si>
  <si>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</si>
  <si>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</si>
  <si>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</si>
  <si>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</si>
  <si>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</si>
  <si>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</si>
  <si>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</si>
  <si>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</si>
  <si>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</si>
  <si>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</si>
  <si>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</si>
  <si>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</si>
  <si>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</si>
  <si>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</si>
  <si>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</si>
  <si>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</si>
  <si>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</si>
  <si>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</si>
  <si>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</si>
  <si>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</si>
  <si>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</si>
  <si>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</si>
  <si>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</si>
  <si>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</si>
  <si>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</si>
  <si>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</si>
  <si>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</si>
  <si>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</si>
  <si>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</si>
  <si>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</si>
  <si>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</si>
  <si>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</si>
  <si>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</si>
  <si>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</si>
  <si>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</si>
  <si>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</si>
  <si>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</si>
  <si>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</si>
  <si>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</si>
  <si>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</si>
  <si>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</si>
  <si>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</si>
  <si>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</si>
  <si>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</si>
  <si>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</si>
  <si>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</si>
  <si>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</si>
  <si>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</si>
  <si>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</si>
  <si>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</si>
  <si>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</si>
  <si>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</si>
  <si>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</si>
  <si>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</si>
  <si>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</si>
  <si>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</si>
  <si>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</si>
  <si>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</si>
  <si>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</si>
  <si>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</si>
  <si>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</si>
  <si>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</si>
  <si>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</si>
  <si>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</si>
  <si>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</si>
  <si>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</si>
  <si>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</si>
  <si>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</si>
  <si>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</si>
  <si>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</si>
  <si>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</si>
  <si>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</si>
  <si>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</si>
  <si>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</si>
  <si>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</si>
  <si>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</si>
  <si>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</si>
  <si>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</si>
  <si>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</si>
  <si>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</si>
  <si>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</si>
  <si>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</si>
  <si>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</si>
  <si>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</si>
  <si>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</si>
  <si>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</si>
  <si>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</si>
  <si>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</si>
  <si>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</si>
  <si>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</si>
  <si>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</si>
  <si>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</si>
  <si>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</si>
  <si>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</si>
  <si>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</si>
  <si>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</si>
  <si>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</si>
  <si>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</si>
  <si>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</si>
  <si>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</si>
  <si>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</si>
  <si>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</si>
  <si>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</si>
  <si>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</si>
  <si>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</si>
  <si>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</si>
  <si>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</si>
  <si>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</si>
  <si>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</si>
  <si>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</si>
  <si>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</si>
  <si>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</si>
  <si>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</si>
  <si>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</si>
  <si>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</si>
  <si>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</si>
  <si>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</si>
  <si>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</si>
  <si>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</si>
  <si>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</si>
  <si>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</si>
  <si>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</si>
  <si>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</si>
  <si>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</si>
  <si>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</si>
  <si>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</si>
  <si>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</si>
  <si>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</si>
  <si>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</si>
  <si>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</si>
  <si>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</si>
  <si>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</si>
  <si>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</si>
  <si>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</si>
  <si>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</si>
  <si>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</si>
  <si>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</si>
  <si>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</si>
  <si>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</si>
  <si>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</si>
  <si>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</si>
  <si>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</si>
  <si>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</si>
  <si>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</si>
  <si>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</si>
  <si>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</si>
  <si>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</si>
  <si>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</si>
  <si>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</si>
  <si>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</si>
  <si>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</si>
  <si>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</si>
  <si>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</si>
  <si>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</si>
  <si>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</si>
  <si>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</si>
  <si>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</si>
  <si>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</si>
  <si>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</si>
  <si>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</si>
  <si>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</si>
  <si>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</si>
  <si>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</si>
  <si>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</si>
  <si>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</si>
  <si>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</si>
  <si>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</si>
  <si>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</si>
  <si>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</si>
  <si>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</si>
  <si>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</si>
  <si>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</si>
  <si>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</si>
  <si>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</si>
  <si>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</si>
  <si>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</si>
  <si>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</si>
  <si>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</si>
  <si>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</si>
  <si>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</si>
  <si>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</si>
  <si>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</si>
  <si>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</si>
  <si>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</si>
  <si>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</si>
  <si>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</si>
  <si>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</si>
  <si>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</si>
  <si>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</si>
  <si>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</si>
  <si>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</si>
  <si>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</si>
  <si>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</si>
  <si>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</si>
  <si>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</si>
  <si>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</si>
  <si>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</si>
  <si>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</si>
  <si>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</si>
  <si>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</si>
  <si>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</si>
  <si>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</si>
  <si>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</si>
  <si>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</si>
  <si>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</si>
  <si>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</si>
  <si>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</si>
  <si>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</si>
  <si>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</si>
  <si>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</si>
  <si>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</si>
  <si>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</si>
  <si>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</si>
  <si>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</si>
  <si>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</si>
  <si>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</si>
  <si>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</si>
  <si>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</si>
  <si>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</si>
  <si>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</si>
  <si>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</si>
  <si>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</si>
  <si>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</si>
  <si>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</si>
  <si>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</si>
  <si>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</si>
  <si>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</si>
  <si>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</si>
  <si>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</si>
  <si>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</si>
  <si>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</si>
  <si>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</si>
  <si>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</si>
  <si>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</si>
  <si>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</si>
  <si>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</si>
  <si>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</si>
  <si>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</si>
  <si>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</si>
  <si>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</si>
  <si>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</si>
  <si>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</si>
  <si>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</si>
  <si>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</si>
  <si>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</si>
  <si>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</si>
  <si>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</si>
  <si>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</si>
  <si>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</si>
  <si>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</si>
  <si>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</si>
  <si>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</si>
  <si>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</si>
  <si>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</si>
  <si>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</si>
  <si>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</si>
  <si>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</si>
  <si>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</si>
  <si>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</si>
  <si>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</si>
  <si>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</si>
  <si>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</si>
  <si>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</si>
  <si>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</si>
  <si>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</si>
  <si>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</si>
  <si>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</si>
  <si>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</si>
  <si>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</si>
  <si>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</si>
  <si>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</si>
  <si>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</si>
  <si>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</si>
  <si>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</si>
  <si>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</si>
  <si>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</si>
  <si>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</si>
  <si>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</si>
  <si>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</si>
  <si>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</si>
  <si>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</si>
  <si>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</si>
  <si>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</si>
  <si>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</si>
  <si>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</si>
  <si>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</si>
  <si>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</si>
  <si>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</si>
  <si>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</si>
  <si>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</si>
  <si>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</si>
  <si>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</si>
  <si>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</si>
  <si>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</si>
  <si>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</si>
  <si>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</si>
  <si>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</si>
  <si>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</si>
  <si>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</si>
  <si>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</si>
  <si>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</si>
  <si>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</si>
  <si>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</si>
  <si>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</si>
  <si>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</si>
  <si>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</si>
  <si>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</si>
  <si>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</si>
  <si>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</si>
  <si>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</si>
  <si>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</si>
  <si>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</si>
  <si>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</si>
  <si>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</si>
  <si>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</si>
  <si>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</si>
  <si>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</si>
  <si>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</si>
  <si>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</si>
  <si>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</si>
  <si>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</si>
  <si>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</si>
  <si>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</si>
  <si>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</si>
  <si>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</si>
  <si>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</si>
  <si>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</si>
  <si>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</si>
  <si>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</si>
  <si>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</si>
  <si>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</si>
  <si>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</si>
  <si>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</si>
  <si>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</si>
  <si>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</si>
  <si>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</si>
  <si>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</si>
  <si>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</si>
  <si>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</si>
  <si>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</si>
  <si>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</si>
  <si>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</si>
  <si>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</si>
  <si>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</si>
  <si>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</si>
  <si>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</si>
  <si>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</si>
  <si>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</si>
  <si>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</si>
  <si>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</si>
  <si>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</si>
  <si>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</si>
  <si>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</si>
  <si>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</si>
  <si>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</si>
  <si>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</si>
  <si>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</si>
  <si>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</si>
  <si>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</si>
  <si>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</si>
  <si>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</si>
  <si>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</si>
  <si>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</si>
  <si>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</si>
  <si>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</si>
  <si>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</si>
  <si>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</si>
  <si>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</si>
  <si>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</si>
  <si>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</si>
  <si>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</si>
  <si>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</si>
  <si>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</si>
  <si>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</si>
  <si>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</si>
  <si>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</si>
  <si>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</si>
  <si>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</si>
  <si>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</si>
  <si>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</si>
  <si>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</si>
  <si>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</si>
  <si>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</si>
  <si>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</si>
  <si>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</si>
  <si>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</si>
  <si>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</si>
  <si>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</si>
  <si>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</si>
  <si>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</si>
  <si>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</si>
  <si>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</si>
  <si>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</si>
  <si>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</si>
  <si>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</si>
  <si>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</si>
  <si>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</si>
  <si>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</si>
  <si>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</si>
  <si>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</si>
  <si>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</si>
  <si>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</si>
  <si>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</si>
  <si>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</si>
  <si>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</si>
  <si>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</si>
  <si>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</si>
  <si>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</si>
  <si>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</si>
  <si>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</si>
  <si>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</si>
  <si>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</si>
  <si>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</si>
  <si>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</si>
  <si>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</si>
  <si>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</si>
  <si>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</si>
  <si>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</si>
  <si>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</si>
  <si>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</si>
  <si>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</si>
  <si>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</si>
  <si>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</si>
  <si>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</si>
  <si>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</si>
  <si>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</si>
  <si>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</si>
  <si>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</si>
  <si>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</si>
  <si>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</si>
  <si>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</si>
  <si>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</si>
  <si>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</si>
  <si>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</si>
  <si>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</si>
  <si>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</si>
  <si>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</si>
  <si>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</si>
  <si>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</si>
  <si>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</si>
  <si>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</si>
  <si>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</si>
  <si>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</si>
  <si>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</si>
  <si>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</si>
  <si>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</si>
  <si>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</si>
  <si>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</si>
  <si>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</si>
  <si>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</si>
  <si>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</si>
  <si>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</si>
  <si>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</si>
  <si>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</si>
  <si>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</si>
  <si>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</si>
  <si>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</si>
  <si>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</si>
  <si>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</si>
  <si>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</si>
  <si>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</si>
  <si>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</si>
  <si>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</si>
  <si>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</si>
  <si>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</si>
  <si>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</si>
  <si>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</si>
  <si>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</si>
  <si>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</si>
  <si>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</si>
  <si>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</si>
  <si>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</si>
  <si>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</si>
  <si>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</si>
  <si>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</si>
  <si>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</si>
  <si>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</si>
  <si>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</si>
  <si>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</si>
  <si>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</si>
  <si>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</si>
  <si>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</si>
  <si>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</si>
  <si>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</si>
  <si>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</si>
  <si>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</si>
  <si>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</si>
  <si>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</si>
  <si>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</si>
  <si>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</si>
  <si>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</si>
  <si>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</si>
  <si>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</si>
  <si>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</si>
  <si>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</si>
  <si>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</si>
  <si>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</si>
  <si>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</si>
  <si>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</si>
  <si>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</si>
  <si>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</si>
  <si>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</si>
  <si>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</si>
  <si>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</si>
  <si>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</si>
  <si>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</si>
  <si>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</si>
  <si>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</si>
  <si>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</si>
  <si>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</si>
  <si>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</si>
  <si>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</si>
  <si>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</si>
  <si>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</si>
  <si>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</si>
  <si>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</si>
  <si>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</si>
  <si>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</si>
  <si>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</si>
  <si>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</si>
  <si>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</si>
  <si>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</si>
  <si>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</si>
  <si>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</si>
  <si>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</si>
  <si>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</si>
  <si>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</si>
  <si>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</si>
  <si>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</si>
  <si>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</si>
  <si>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</si>
  <si>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</si>
  <si>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</si>
  <si>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</si>
  <si>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</si>
  <si>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</si>
  <si>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</si>
  <si>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</si>
  <si>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</si>
  <si>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</si>
  <si>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</si>
  <si>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</si>
  <si>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</si>
  <si>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</si>
  <si>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</si>
  <si>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</si>
  <si>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</si>
  <si>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</si>
  <si>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</si>
  <si>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</si>
  <si>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</si>
  <si>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</si>
  <si>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</si>
  <si>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</si>
  <si>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</si>
  <si>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</si>
  <si>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</si>
  <si>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</si>
  <si>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</si>
  <si>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</si>
  <si>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</si>
  <si>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</si>
  <si>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</si>
  <si>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</si>
  <si>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</si>
  <si>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</si>
  <si>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</si>
  <si>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</si>
  <si>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</si>
  <si>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</si>
  <si>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</si>
  <si>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</si>
  <si>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</si>
  <si>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</si>
  <si>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</si>
  <si>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</si>
  <si>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</si>
  <si>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</si>
  <si>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</si>
  <si>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</si>
  <si>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</si>
  <si>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</si>
  <si>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</si>
  <si>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</si>
  <si>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</si>
  <si>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</si>
  <si>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</si>
  <si>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</si>
  <si>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</si>
  <si>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</si>
  <si>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</si>
  <si>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</si>
  <si>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</si>
  <si>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</si>
  <si>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</si>
  <si>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</si>
  <si>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</si>
  <si>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</si>
  <si>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</si>
  <si>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</si>
  <si>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</si>
  <si>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</si>
  <si>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</si>
  <si>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</si>
  <si>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</si>
  <si>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</si>
  <si>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</si>
  <si>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</si>
  <si>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</si>
  <si>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</si>
  <si>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</si>
  <si>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</si>
  <si>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</si>
  <si>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</si>
  <si>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</si>
  <si>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</si>
  <si>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</si>
  <si>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</si>
  <si>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</si>
  <si>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</si>
  <si>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</si>
  <si>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</si>
  <si>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</si>
  <si>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</si>
  <si>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</si>
  <si>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</si>
  <si>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</si>
  <si>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</si>
  <si>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</si>
  <si>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</si>
  <si>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</si>
  <si>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</si>
  <si>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</si>
  <si>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</si>
  <si>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</si>
  <si>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</si>
  <si>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</si>
  <si>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</si>
  <si>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</si>
  <si>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</si>
  <si>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</si>
  <si>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</si>
  <si>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</si>
  <si>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</si>
  <si>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</si>
  <si>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</si>
  <si>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</si>
  <si>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</si>
  <si>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</si>
  <si>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</si>
  <si>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</si>
  <si>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</si>
  <si>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</si>
  <si>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</si>
  <si>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</si>
  <si>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</si>
  <si>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</si>
  <si>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</si>
  <si>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</si>
  <si>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</si>
  <si>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</si>
  <si>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</si>
  <si>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</si>
  <si>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</si>
  <si>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</si>
  <si>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</si>
  <si>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</si>
  <si>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</si>
  <si>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</si>
  <si>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</si>
  <si>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</si>
  <si>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</si>
  <si>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</si>
  <si>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</si>
  <si>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</si>
  <si>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</si>
  <si>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</si>
  <si>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</si>
  <si>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</si>
  <si>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</si>
  <si>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</si>
  <si>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</si>
  <si>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</si>
  <si>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</si>
  <si>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</si>
  <si>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</si>
  <si>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</si>
  <si>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</si>
  <si>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</si>
  <si>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</si>
  <si>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</si>
  <si>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</si>
  <si>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</si>
  <si>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</si>
  <si>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</si>
  <si>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</si>
  <si>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</si>
  <si>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</si>
  <si>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</si>
  <si>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</si>
  <si>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</si>
  <si>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</si>
  <si>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</si>
  <si>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</si>
  <si>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</si>
  <si>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</si>
  <si>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</si>
  <si>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</si>
  <si>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</si>
  <si>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</si>
  <si>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</si>
  <si>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</si>
  <si>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</si>
  <si>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</si>
  <si>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</si>
  <si>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</si>
  <si>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</si>
  <si>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</si>
  <si>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</si>
  <si>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</si>
  <si>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</si>
  <si>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</si>
  <si>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</si>
  <si>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</si>
  <si>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</si>
  <si>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</si>
  <si>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</si>
  <si>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</si>
  <si>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</si>
  <si>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</si>
  <si>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</si>
  <si>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</si>
  <si>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</si>
  <si>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</si>
  <si>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</si>
  <si>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</si>
  <si>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</si>
  <si>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</si>
  <si>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</si>
  <si>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</si>
  <si>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</si>
  <si>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</si>
  <si>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</si>
  <si>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</si>
  <si>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</si>
  <si>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</si>
  <si>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</si>
  <si>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</si>
  <si>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</si>
  <si>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</si>
  <si>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</si>
  <si>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</si>
  <si>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</si>
  <si>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</si>
  <si>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</si>
  <si>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</si>
  <si>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</si>
  <si>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</si>
  <si>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</si>
  <si>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</si>
  <si>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</si>
  <si>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</si>
  <si>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</si>
  <si>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</si>
  <si>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</si>
  <si>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</si>
  <si>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</si>
  <si>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</si>
  <si>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</si>
  <si>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</si>
  <si>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</si>
  <si>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</si>
  <si>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</si>
  <si>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</si>
  <si>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</si>
  <si>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</si>
  <si>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</si>
  <si>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</si>
  <si>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</si>
  <si>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</si>
  <si>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</si>
  <si>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</si>
  <si>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</si>
  <si>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</si>
  <si>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</si>
  <si>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</si>
  <si>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</si>
  <si>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</si>
  <si>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</si>
  <si>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</si>
  <si>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</si>
  <si>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</si>
  <si>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</si>
  <si>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</si>
  <si>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</si>
  <si>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</si>
  <si>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</si>
  <si>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</si>
  <si>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</si>
  <si>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</si>
  <si>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</si>
  <si>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</si>
  <si>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</si>
  <si>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</si>
  <si>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</si>
  <si>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</si>
  <si>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</si>
  <si>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</si>
  <si>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</si>
  <si>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</si>
  <si>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</si>
  <si>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</si>
  <si>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</si>
  <si>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</si>
  <si>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</si>
  <si>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</si>
  <si>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</si>
  <si>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</si>
  <si>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</si>
  <si>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</si>
  <si>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</si>
  <si>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</si>
  <si>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</si>
  <si>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</si>
  <si>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</si>
  <si>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</si>
  <si>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</si>
  <si>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</si>
  <si>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</si>
  <si>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</si>
  <si>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</si>
  <si>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</si>
  <si>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</si>
  <si>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</si>
  <si>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</si>
  <si>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</si>
  <si>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</si>
  <si>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</si>
  <si>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</si>
  <si>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</si>
  <si>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</si>
  <si>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</si>
  <si>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</si>
  <si>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</si>
  <si>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</si>
  <si>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</si>
  <si>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</si>
  <si>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</si>
  <si>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</si>
  <si>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</si>
  <si>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</si>
  <si>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</si>
  <si>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</si>
  <si>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</si>
  <si>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</si>
  <si>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</si>
  <si>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</si>
  <si>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</si>
  <si>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</si>
  <si>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</si>
  <si>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</si>
  <si>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</si>
  <si>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</si>
  <si>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</si>
  <si>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</si>
  <si>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</si>
  <si>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</si>
  <si>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</si>
  <si>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</si>
  <si>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</si>
  <si>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</si>
  <si>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</si>
  <si>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</si>
  <si>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</si>
  <si>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</si>
  <si>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</si>
  <si>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</si>
  <si>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</si>
  <si>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</si>
  <si>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</si>
  <si>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</si>
  <si>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</si>
  <si>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</si>
  <si>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</si>
  <si>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</si>
  <si>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</si>
  <si>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</si>
  <si>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</si>
  <si>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</si>
  <si>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</si>
  <si>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</si>
  <si>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</si>
  <si>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</si>
  <si>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</si>
  <si>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</si>
  <si>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</si>
  <si>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</si>
  <si>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</si>
  <si>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</si>
  <si>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</si>
  <si>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</si>
  <si>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</si>
  <si>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</si>
  <si>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</si>
  <si>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</si>
  <si>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</si>
  <si>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</si>
  <si>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</si>
  <si>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</si>
  <si>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</si>
  <si>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</si>
  <si>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</si>
  <si>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</si>
  <si>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</si>
  <si>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</si>
  <si>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</si>
  <si>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</si>
  <si>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</si>
  <si>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</si>
  <si>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</si>
  <si>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</si>
  <si>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</si>
  <si>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</si>
  <si>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</si>
  <si>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</si>
  <si>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</si>
  <si>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</si>
  <si>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</si>
  <si>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</si>
  <si>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</si>
  <si>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</si>
  <si>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</si>
  <si>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</si>
  <si>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</si>
  <si>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</si>
  <si>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</si>
  <si>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</si>
  <si>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</si>
  <si>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</si>
  <si>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</si>
  <si>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</si>
  <si>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</si>
  <si>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</si>
  <si>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</si>
  <si>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</si>
  <si>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</si>
  <si>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</si>
  <si>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</si>
  <si>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</si>
  <si>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</si>
  <si>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</si>
  <si>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</si>
  <si>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</si>
  <si>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</si>
  <si>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</si>
  <si>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</si>
  <si>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</si>
  <si>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</si>
  <si>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</si>
  <si>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</si>
  <si>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</si>
  <si>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</si>
  <si>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</si>
  <si>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</si>
  <si>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</si>
  <si>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</si>
  <si>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</si>
  <si>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</si>
  <si>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</si>
  <si>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</si>
  <si>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</si>
  <si>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</si>
  <si>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</si>
  <si>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</si>
  <si>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</si>
  <si>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</si>
  <si>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</si>
  <si>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</si>
  <si>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</si>
  <si>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</si>
  <si>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</si>
  <si>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</si>
  <si>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</si>
  <si>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</si>
  <si>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</si>
  <si>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</si>
  <si>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</si>
  <si>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</si>
  <si>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</si>
  <si>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</si>
  <si>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</si>
  <si>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</si>
  <si>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</si>
  <si>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</si>
  <si>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</si>
  <si>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</si>
  <si>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</si>
  <si>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</si>
  <si>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</si>
  <si>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</si>
  <si>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</si>
  <si>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</si>
  <si>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</si>
  <si>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</si>
  <si>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</si>
  <si>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</si>
  <si>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</si>
  <si>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</si>
  <si>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</si>
  <si>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</si>
  <si>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</si>
  <si>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</si>
  <si>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</si>
  <si>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</si>
  <si>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</si>
  <si>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</si>
  <si>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</si>
  <si>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</si>
  <si>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</si>
  <si>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</si>
  <si>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</si>
  <si>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</si>
  <si>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</si>
  <si>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</si>
  <si>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</si>
  <si>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</si>
  <si>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</si>
  <si>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</si>
  <si>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</si>
  <si>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</si>
  <si>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</si>
  <si>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</si>
  <si>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</si>
  <si>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</si>
  <si>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</si>
  <si>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</si>
  <si>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</si>
  <si>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</si>
  <si>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</si>
  <si>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</si>
  <si>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</si>
  <si>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</si>
  <si>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</si>
  <si>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</si>
  <si>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</si>
  <si>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</si>
  <si>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</si>
  <si>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</si>
  <si>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</si>
  <si>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</si>
  <si>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</si>
  <si>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</si>
  <si>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</si>
  <si>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</si>
  <si>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</si>
  <si>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</si>
  <si>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</si>
  <si>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</si>
  <si>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</si>
  <si>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</si>
  <si>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</si>
  <si>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</si>
  <si>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</si>
  <si>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</si>
  <si>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</si>
  <si>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</si>
  <si>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</si>
  <si>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</si>
  <si>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</si>
  <si>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</si>
  <si>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</si>
  <si>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</si>
  <si>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</si>
  <si>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</si>
  <si>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</si>
  <si>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</si>
  <si>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</si>
  <si>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</si>
  <si>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</si>
  <si>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</si>
  <si>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</si>
  <si>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</si>
  <si>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</si>
  <si>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</si>
  <si>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</si>
  <si>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</si>
  <si>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</si>
  <si>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</si>
  <si>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</si>
  <si>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</si>
  <si>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</si>
  <si>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</si>
  <si>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</si>
  <si>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</si>
  <si>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</si>
  <si>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</si>
  <si>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</si>
  <si>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</si>
  <si>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</si>
  <si>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</si>
  <si>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</si>
  <si>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</si>
  <si>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</si>
  <si>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</si>
  <si>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</si>
  <si>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</si>
  <si>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</si>
  <si>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</si>
  <si>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</si>
  <si>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</si>
  <si>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</si>
  <si>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</si>
  <si>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</si>
  <si>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</si>
  <si>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</si>
  <si>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</si>
  <si>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</si>
  <si>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</si>
  <si>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</si>
  <si>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</si>
  <si>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</si>
  <si>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</si>
  <si>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</si>
  <si>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</si>
  <si>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</si>
  <si>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</si>
  <si>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</si>
  <si>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</si>
  <si>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</si>
  <si>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</si>
  <si>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</si>
  <si>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</si>
  <si>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</si>
  <si>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</si>
  <si>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</si>
  <si>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</si>
  <si>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</si>
  <si>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</si>
  <si>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</si>
  <si>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</si>
  <si>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</si>
  <si>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</si>
  <si>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</si>
  <si>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</si>
  <si>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</si>
  <si>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</si>
  <si>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</si>
  <si>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</si>
  <si>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</si>
  <si>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</si>
  <si>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</si>
  <si>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</si>
  <si>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</si>
  <si>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</si>
  <si>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</si>
  <si>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</si>
  <si>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</si>
  <si>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</si>
  <si>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</si>
  <si>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</si>
  <si>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</si>
  <si>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</si>
  <si>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</si>
  <si>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</si>
  <si>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</si>
  <si>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</si>
  <si>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</si>
  <si>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</si>
  <si>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</si>
  <si>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</si>
  <si>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</si>
  <si>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</si>
  <si>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</si>
  <si>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</si>
  <si>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</si>
  <si>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</si>
  <si>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</si>
  <si>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</si>
  <si>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</si>
  <si>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</si>
  <si>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</si>
  <si>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</si>
  <si>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</si>
  <si>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</si>
  <si>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</si>
  <si>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</si>
  <si>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</si>
  <si>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</si>
  <si>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</si>
  <si>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</si>
  <si>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</si>
  <si>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</si>
  <si>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</si>
  <si>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</si>
  <si>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</si>
  <si>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</si>
  <si>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</si>
  <si>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</si>
  <si>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</si>
  <si>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</si>
  <si>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</si>
  <si>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</si>
  <si>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</si>
  <si>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</si>
  <si>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</si>
  <si>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</si>
  <si>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</si>
  <si>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</si>
  <si>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</si>
  <si>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</si>
  <si>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</si>
  <si>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</si>
  <si>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</si>
  <si>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</si>
  <si>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</si>
  <si>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</si>
  <si>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</si>
  <si>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</si>
  <si>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</si>
  <si>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</si>
  <si>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</si>
  <si>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</si>
  <si>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</si>
  <si>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</si>
  <si>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</si>
  <si>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</si>
  <si>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</si>
  <si>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</si>
  <si>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</si>
  <si>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</si>
  <si>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</si>
  <si>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</si>
  <si>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</si>
  <si>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</si>
  <si>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</si>
  <si>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</si>
  <si>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</si>
  <si>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</si>
  <si>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</si>
  <si>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</si>
  <si>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</si>
  <si>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</si>
  <si>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</si>
  <si>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</si>
  <si>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</si>
  <si>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</si>
  <si>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</si>
  <si>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</si>
  <si>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</si>
  <si>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</si>
  <si>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</si>
  <si>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</si>
  <si>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</si>
  <si>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</si>
  <si>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</si>
  <si>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</si>
  <si>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</si>
  <si>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</si>
  <si>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</si>
  <si>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</si>
  <si>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</si>
  <si>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</si>
  <si>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</si>
  <si>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</si>
  <si>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</si>
  <si>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</si>
  <si>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</si>
  <si>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</si>
  <si>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</si>
  <si>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</si>
  <si>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</si>
  <si>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</si>
  <si>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</si>
  <si>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</si>
  <si>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</si>
  <si>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</si>
  <si>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</si>
  <si>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</si>
  <si>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</si>
  <si>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</si>
  <si>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</si>
  <si>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</si>
  <si>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</si>
  <si>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</si>
  <si>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</si>
  <si>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</si>
  <si>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</si>
  <si>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</si>
  <si>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</si>
  <si>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</si>
  <si>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</si>
  <si>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</si>
  <si>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</si>
  <si>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</si>
  <si>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</si>
  <si>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</si>
  <si>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</si>
  <si>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</si>
  <si>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</si>
  <si>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</si>
  <si>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</si>
  <si>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</si>
  <si>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</si>
  <si>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</si>
  <si>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</si>
  <si>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</si>
  <si>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</si>
  <si>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</si>
  <si>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</si>
  <si>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</si>
  <si>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</si>
  <si>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</si>
  <si>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</si>
  <si>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</si>
  <si>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</si>
  <si>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</si>
  <si>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</si>
  <si>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</si>
  <si>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</si>
  <si>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</si>
  <si>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</si>
  <si>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</si>
  <si>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</si>
  <si>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</si>
  <si>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</si>
  <si>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</si>
  <si>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</si>
  <si>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</si>
  <si>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</si>
  <si>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</si>
  <si>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</si>
  <si>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</si>
  <si>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</si>
  <si>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</si>
  <si>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</si>
  <si>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</si>
  <si>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</si>
  <si>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</si>
  <si>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</si>
  <si>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</si>
  <si>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</si>
  <si>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</si>
  <si>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</si>
  <si>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</si>
  <si>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</si>
  <si>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</si>
  <si>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</si>
  <si>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</si>
  <si>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</si>
  <si>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</si>
  <si>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</si>
  <si>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</si>
  <si>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</si>
  <si>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</si>
  <si>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</si>
  <si>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</si>
  <si>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</si>
  <si>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</si>
  <si>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</si>
  <si>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</si>
  <si>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</si>
  <si>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</si>
  <si>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</si>
  <si>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</si>
  <si>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</si>
  <si>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PCM-20251006-00002253</t>
  </si>
  <si>
    <t xml:space="preserve">team on way need 120 min </t>
  </si>
  <si>
    <t xml:space="preserve">no pcm </t>
  </si>
  <si>
    <t xml:space="preserve">na </t>
  </si>
  <si>
    <t xml:space="preserve">site flapping , team on way need 120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</si>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</sst>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274.03455775463226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22049</v>
      </c>
      <c r="E3" s="65" t="s">
        <v>38964</v>
      </c>
      <c r="F3" s="66">
        <v>45936.952951388892</v>
      </c>
      <c r="G3" s="67">
        <f ca="1">IFERROR(NOW()-F3,"")</f>
        <v>3.0032291666429956E-2</v>
      </c>
      <c r="H3" s="66">
        <v>45936.947083333333</v>
      </c>
      <c r="I3" s="73" t="str">
        <f>IFERROR(VLOOKUP(D3,DB!A:F,6,0),"")</f>
        <v>SCECO</v>
      </c>
      <c r="J3" s="73" t="str">
        <f>IFERROR(VLOOKUP(D3,DB!A:G,7,0),"")</f>
        <v>No BB Design+No BB Shifted</v>
      </c>
      <c r="K3" s="69" t="s">
        <v>38967</v>
      </c>
      <c r="L3" s="70" t="str">
        <f>IFERROR(VLOOKUP(D3,DB!A:I,9,0),"")</f>
        <v>Latis</v>
      </c>
    </row>
    <row r="4" spans="1:12" ht="15" customHeight="1">
      <c r="A4" s="63" t="s">
        <v>38968</v>
      </c>
      <c r="B4" s="73" t="str">
        <f>IFERROR(VLOOKUP(D4,DB!A:K,11,0),"")</f>
        <v>R1</v>
      </c>
      <c r="C4" s="64">
        <v>1</v>
      </c>
      <c r="D4" s="64" t="s">
        <v>16707</v>
      </c>
      <c r="E4" s="65"/>
      <c r="F4" s="66" t="s">
        <v>38969</v>
      </c>
      <c r="G4" s="67" t="str">
        <f ca="1">IFERROR(NOW()-F4,"")</f>
        <v/>
      </c>
      <c r="H4" s="66">
        <v>45936.954247685186</v>
      </c>
      <c r="I4" s="73" t="str">
        <f>IFERROR(VLOOKUP(D4,DB!A:F,6,0),"")</f>
        <v>SCECO</v>
      </c>
      <c r="J4" s="73" t="str">
        <f>IFERROR(VLOOKUP(D4,DB!A:G,7,0),"")</f>
        <v>Vandalized</v>
      </c>
      <c r="K4" s="69" t="s">
        <v>38970</v>
      </c>
      <c r="L4" s="70" t="str">
        <f>IFERROR(VLOOKUP(D4,DB!A:I,9,0),"")</f>
        <v>Latis</v>
      </c>
    </row>
    <row r="5" spans="1:12" ht="15" customHeight="1">
      <c r="A5" s="63" t="s">
        <v>38971</v>
      </c>
      <c r="B5" s="73" t="str">
        <f>IFERROR(VLOOKUP(D5,DB!A:K,11,0),"")</f>
        <v>R1</v>
      </c>
      <c r="C5" s="64">
        <v>1</v>
      </c>
      <c r="D5" s="64" t="s">
        <v>17991</v>
      </c>
      <c r="E5" s="65" t="s">
        <v>38964</v>
      </c>
      <c r="F5" s="66">
        <v>45936.968692129631</v>
      </c>
      <c r="G5" s="67">
        <f ca="1">IFERROR(NOW()-F5,"")</f>
        <v>1.4291550927737262E-2</v>
      </c>
      <c r="H5" s="66">
        <v>45936.963761574072</v>
      </c>
      <c r="I5" s="73" t="str">
        <f>IFERROR(VLOOKUP(D5,DB!A:F,6,0),"")</f>
        <v>SCECO</v>
      </c>
      <c r="J5" s="73" t="str">
        <f>IFERROR(VLOOKUP(D5,DB!A:G,7,0),"")</f>
        <v>Weak</v>
      </c>
      <c r="K5" s="69" t="s">
        <v>38972</v>
      </c>
      <c r="L5" s="70" t="str">
        <f>IFERROR(VLOOKUP(D5,DB!A:I,9,0),"")</f>
        <v>Latis</v>
      </c>
    </row>
    <row r="6" spans="1:12" ht="15" customHeight="1">
      <c r="A6" s="63" t="s">
        <v>38973</v>
      </c>
      <c r="B6" s="73" t="str">
        <f>IFERROR(VLOOKUP(D6,DB!A:K,11,0),"")</f>
        <v>R1</v>
      </c>
      <c r="C6" s="64">
        <v>2</v>
      </c>
      <c r="D6" s="64" t="s">
        <v>19186</v>
      </c>
      <c r="E6" s="65" t="s">
        <v>38964</v>
      </c>
      <c r="F6" s="66">
        <v>45936.975289351853</v>
      </c>
      <c r="G6" s="67">
        <f ca="1">IFERROR(NOW()-F6,"")</f>
        <v>7.6943287058384158E-3</v>
      </c>
      <c r="H6" s="66">
        <v>45936.963738425926</v>
      </c>
      <c r="I6" s="73" t="str">
        <f>IFERROR(VLOOKUP(D6,DB!A:F,6,0),"")</f>
        <v>Power Cube</v>
      </c>
      <c r="J6" s="73" t="str">
        <f>IFERROR(VLOOKUP(D6,DB!A:G,7,0),"")</f>
        <v>No BB Design+Weak</v>
      </c>
      <c r="K6" s="69" t="s">
        <v>38974</v>
      </c>
      <c r="L6" s="70" t="str">
        <f>IFERROR(VLOOKUP(D6,DB!A:I,9,0),"")</f>
        <v>Latis</v>
      </c>
    </row>
    <row r="7" spans="1:12" ht="15" customHeight="1">
      <c r="A7" s="63"/>
      <c r="B7" s="73" t="str">
        <f>IFERROR(VLOOKUP(D7,DB!A:K,11,0),"")</f>
        <v/>
      </c>
      <c r="C7" s="64"/>
      <c r="D7" s="64"/>
      <c r="E7" s="65"/>
      <c r="F7" s="66"/>
      <c r="G7" s="67">
        <f ca="1">IFERROR(NOW()-F7,"")</f>
        <v>45936.982983680558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45936.982983680558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45936.982983680558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45936.982983680558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45936.982983680558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45936.982983680558</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45936.982983564812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45936.982983564812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45936.982983564812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45936.982983564812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45936.982983564812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45936.982983564812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45936.982983564812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45936.982983564812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45936.982983564812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45936.982983564812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45936.982983564812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45936.982983564812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45936.982983564812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45936.982983564812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45936.982983564812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45936.982983564812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45936.982983564812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45936.982983564812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45936.982983564812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45936.982983564812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45936.982983564812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45936.982983564812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45936.982983564812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45936.982983564812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45936.982983564812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45936.982983564812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45936.982983564812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45936.982983564812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45936.982983564812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45936.982983564812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45936.982983564812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45936.982983564812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45936.982983564812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45936.982983564812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45936.982983564812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45936.982983564812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45936.982983564812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45936.982983564812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45936.982983564812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45936.982983564812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45936.982983564812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45936.982983564812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45936.982983564812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45936.982983564812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45936.982983564812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45936.982983564812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45936.982983564812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45936.982983564812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45936.982983564812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45936.982983564812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45936.982983564812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45936.982983564812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45936.982983564812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45936.982983564812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45936.982983564812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45936.982983564812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45936.982983564812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45936.982983564812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45936.982983564812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45936.982983564812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45936.982983564812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45936.982983564812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45936.982983564812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45936.982983564812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45936.982983564812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45936.982983564812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45936.982983564812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45936.982983564812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45936.982983564812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45936.982983564812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45936.982983564812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45936.982983564812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45936.982983564812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45936.982983564812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45936.982983564812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45936.982983564812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45936.982983564812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45936.982983564812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45936.982983564812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45936.982983564812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45936.982983564812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45936.982983564812</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45936.982983564812</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45936.982983564812</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45936.982983564812</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45936.982983564812</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39052</v>
      </c>
      <c r="F2" s="88">
        <v>45322.056979166664</v>
      </c>
      <c r="G2" s="89" t="s">
        <v>39053</v>
      </c>
      <c r="H2" s="102">
        <v>45322.050729166665</v>
      </c>
      <c r="I2" s="75" t="s">
        <v>83</v>
      </c>
      <c r="J2" s="75" t="s">
        <v>65</v>
      </c>
      <c r="K2" s="101" t="s">
        <v>39054</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39055</v>
      </c>
      <c r="B3" s="75" t="str">
        <f>IFERROR(VLOOKUP(D3,DB!A:K,11,0),"")</f>
        <v>R2</v>
      </c>
      <c r="C3" s="75">
        <v>1</v>
      </c>
      <c r="D3" s="75" t="s">
        <v>31078</v>
      </c>
      <c r="E3" s="88" t="s">
        <v>38964</v>
      </c>
      <c r="F3" s="88">
        <v>45806.727083333331</v>
      </c>
      <c r="G3" s="89">
        <f ca="1">IFERROR(NOW()-F3,"-")</f>
        <v>130.25590023148106</v>
      </c>
      <c r="H3" s="88">
        <v>45791.543067129627</v>
      </c>
      <c r="I3" s="75" t="str">
        <f>IFERROR(VLOOKUP(D3,DB!A:F,6,0),"")</f>
        <v>SCECO</v>
      </c>
      <c r="J3" s="75" t="str">
        <f>IFERROR(VLOOKUP(D3,DB!A:G,7,0),"")</f>
        <v>No BB Shifted</v>
      </c>
      <c r="K3" s="101" t="s">
        <v>39056</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39057</v>
      </c>
      <c r="B4" s="75" t="str">
        <f>IFERROR(VLOOKUP(D4,DB!A:K,11,0),"")</f>
        <v>R2</v>
      </c>
      <c r="C4" s="75">
        <v>1</v>
      </c>
      <c r="D4" s="75" t="s">
        <v>29168</v>
      </c>
      <c r="E4" s="100" t="s">
        <v>38964</v>
      </c>
      <c r="F4" s="88">
        <v>45824.999837962961</v>
      </c>
      <c r="G4" s="89">
        <f ca="1">IFERROR(NOW()-F4,"-")</f>
        <v>111.98314560185099</v>
      </c>
      <c r="H4" s="88">
        <v>45824.993587962963</v>
      </c>
      <c r="I4" s="75" t="str">
        <f>IFERROR(VLOOKUP(D4,DB!A:F,6,0),"")</f>
        <v>Generator-SG</v>
      </c>
      <c r="J4" s="75" t="str">
        <f>IFERROR(VLOOKUP(D4,DB!A:G,7,0),"")</f>
        <v>Good</v>
      </c>
      <c r="K4" s="101" t="s">
        <v>39058</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39059</v>
      </c>
      <c r="B5" s="18" t="str">
        <f>IFERROR(VLOOKUP(D5,DB!A:K,11,0),"")</f>
        <v>R2</v>
      </c>
      <c r="C5" s="18">
        <v>1</v>
      </c>
      <c r="D5" s="18" t="s">
        <v>31479</v>
      </c>
      <c r="E5" s="131" t="s">
        <v>39052</v>
      </c>
      <c r="F5" s="132">
        <v>45936.714039351849</v>
      </c>
      <c r="G5" s="133">
        <f ca="1">IFERROR(NOW()-F5,"-")</f>
        <v>0.26894421296310611</v>
      </c>
      <c r="H5" s="132">
        <v>45936.705011574071</v>
      </c>
      <c r="I5" s="18" t="str">
        <f>IFERROR(VLOOKUP(D5,DB!A:F,6,0),"")</f>
        <v>Generator-SG</v>
      </c>
      <c r="J5" s="18" t="str">
        <f>IFERROR(VLOOKUP(D5,DB!A:G,7,0),"")</f>
        <v>in Progress</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39061</v>
      </c>
      <c r="B6" s="18" t="str">
        <f>IFERROR(VLOOKUP(D6,DB!A:K,11,0),"")</f>
        <v>R2</v>
      </c>
      <c r="C6" s="18">
        <v>1</v>
      </c>
      <c r="D6" s="18" t="s">
        <v>26514</v>
      </c>
      <c r="E6" s="131" t="s">
        <v>38964</v>
      </c>
      <c r="F6" s="132">
        <v>45936.871932870374</v>
      </c>
      <c r="G6" s="133">
        <f ca="1">IFERROR(NOW()-F6,"-")</f>
        <v>0.11105069443874527</v>
      </c>
      <c r="H6" s="132">
        <v>45936.866377314815</v>
      </c>
      <c r="I6" s="18" t="str">
        <f>IFERROR(VLOOKUP(D6,DB!A:F,6,0),"")</f>
        <v>Power Cube</v>
      </c>
      <c r="J6" s="18" t="str">
        <f>IFERROR(VLOOKUP(D6,DB!A:G,7,0),"")</f>
        <v>Good+No BB Design</v>
      </c>
      <c r="K6" s="19" t="s">
        <v>39062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39063</v>
      </c>
      <c r="B7" s="18" t="str">
        <f>IFERROR(VLOOKUP(D7,DB!A:K,11,0),"")</f>
        <v>R2</v>
      </c>
      <c r="C7" s="18">
        <v>2</v>
      </c>
      <c r="D7" s="18" t="s">
        <v>17684</v>
      </c>
      <c r="E7" s="131" t="s">
        <v>38964</v>
      </c>
      <c r="F7" s="132">
        <v>45936.919328703705</v>
      </c>
      <c r="G7" s="133">
        <f ca="1">IFERROR(NOW()-F7,"-")</f>
        <v>6.365486110735219E-2</v>
      </c>
      <c r="H7" s="132">
        <v>45936.907523148147</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45936.982983564812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45936.982983564812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45936.982983564812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0"/>
      <c r="E11" s="131"/>
      <c r="F11" s="132"/>
      <c r="G11" s="133">
        <f ca="1">IFERROR(NOW()-F11,"-")</f>
        <v>45936.982983564812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45936.982983564812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45936.982983564812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45936.982983564812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45936.982983564812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45936.982983564812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45936.982983564812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45936.982983564812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45936.982983564812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45936.982983564812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45936.982983564812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45936.982983564812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45936.982983564812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45936.982983564812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45936.982983564812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45936.982983564812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45936.982983564812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45936.982983564812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45936.982983564812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45936.982983564812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45936.982983564812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45936.982983564812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45936.982983564812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45936.982983564812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45936.982983564812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45936.982983564812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45936.982983564812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45936.982983564812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45936.982983564812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45936.982983564812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45936.982983564812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45936.982983564812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45936.982983564812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45936.982983564812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45936.982983564812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45936.982983564812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45936.982983564812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45936.982983564812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45936.982983564812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45936.982983564812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45936.982983564812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45936.982983564812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45936.982983564812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45936.982983564812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45936.982983564812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45936.982983564812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45936.982983564812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45936.982983564812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45936.982983564812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45936.982983564812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45936.982983564812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45936.982983564812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45936.982983564812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45936.982983564812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45936.982983564812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45936.982983564812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45936.982983564812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45936.982983564812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45936.982983564812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45936.982983564812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45936.982983564812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45936.982983564812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45936.982983564812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45936.982983564812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45936.982983564812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45936.982983564812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45936.982983564812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45936.982983564812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45936.982983564812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45936.982983564812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45936.982983564812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45936.982983564812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45936.982983564812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45936.982983564812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45936.982983564812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45936.982983564812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45936.982983564812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45936.982983564812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45936.982983564812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45936.982983564812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45936.982983564812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45936.982983564812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45936.982983564812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45936.982983564812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45936.982983564812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45936.982983564812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45936.982983564812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45936.982983564812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45936.982983564812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45936.982983564812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45936.982983564812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45936.982983564812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45936.982983564812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45936.982983564812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45936.982983564812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45936.982983564812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45936.982983564812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45936.982983564812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45936.982983564812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45936.982983564812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45936.982983564812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45936.982983564812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45936.982983564812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45936.982983564812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45936.982983564812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45936.982983564812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45936.982983564812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45936.982983564812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45936.982983564812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45936.982983564812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45936.982983564812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45936.982983564812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45936.982983564812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45936.982983564812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45936.982983564812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45936.982983564812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45936.982983564812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45936.982983564812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45936.982983564812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45936.982983564812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45936.982983564812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45936.982983564812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45936.982983564812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45936.982983564812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45936.982983564812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45936.982983564812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45936.982983564812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45936.982983564812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45936.982983564812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45936.982983564812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45936.982983564812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45936.982983564812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45936.982983564812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45936.982983564812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45936.982983564812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45936.982983564812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45936.982983564812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45936.982983564812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45936.982983564812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45936.982983564812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45936.982983564812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45936.982983564812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45936.982983564812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45936.982983564812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45936.982983564812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45936.982983564812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45936.982983564812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45936.982983564812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45936.982983564812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45936.982983564812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45936.982983564812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45936.982983564812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45936.982983564812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45936.982983564812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45936.982983564812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45936.982983564812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45936.982983564812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45936.982983564812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45936.982983564812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45936.982983564812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45936.982983564812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45936.982983564812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45936.982983564812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45936.982983564812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45936.982983564812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45936.982983564812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45936.982983564812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45936.982983564812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45936.982983564812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45936.982983564812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45936.982983564812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45936.982983564812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45936.982983564812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45936.982983564812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45936.982983564812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45936.982983564812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45936.982983564812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45936.982983564812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45936.982983564812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45936.982983564812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45936.982983564812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45936.982983564812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45936.982983564812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45936.982983564812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45936.982983564812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45936.982983564812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45936.982983564812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45936.982983564812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45936.982983564812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45936.982983564812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45936.982983564812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45936.982983564812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45936.982983564812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45936.982983564812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45936.982983564812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45936.982983564812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45936.982983564812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45936.982983564812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45936.982983564812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45936.982983564812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45936.982983564812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45936.982983564812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45936.982983564812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45936.982983564812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45936.982983564812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45936.982983564812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45936.982983564812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45936.982983564812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45936.982983564812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45936.982983564812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45936.982983564812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45936.982983564812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45936.982983564812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45936.982983564812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45936.982983564812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45936.982983564812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45936.982983564812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45936.982983564812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45936.982983564812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45936.982983564812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45936.982983564812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45936.982983564812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45936.982983564812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45936.982983564812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45936.982983564812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45936.982983564812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45936.982983564812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45936.982983564812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45936.982983564812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45936.982983564812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45936.982983564812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45936.982983564812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45936.982983564812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45936.982983564812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45936.982983564812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45936.982983564812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45936.982983564812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45936.982983564812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45936.982983564812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45936.982983564812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45936.982983564812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45936.982983564812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45936.982983564812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45936.982983564812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45936.982983564812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39065</v>
      </c>
      <c r="B2" s="75" t="str">
        <f>IFERROR(VLOOKUP(D2,DB!A:K,11,0),"")</f>
        <v>R3</v>
      </c>
      <c r="C2" s="18">
        <v>1</v>
      </c>
      <c r="D2" s="18" t="s">
        <v>20663</v>
      </c>
      <c r="E2" s="18" t="s">
        <v>38964</v>
      </c>
      <c r="F2" s="22">
        <v>45936.94425925926</v>
      </c>
      <c r="G2" s="21">
        <f t="shared" ref="G2:G41" ca="1" si="0">IFERROR(NOW()-F2,"-")</f>
        <v>3.8724305552022997E-2</v>
      </c>
      <c r="H2" s="22">
        <v>45818.916689814818</v>
      </c>
      <c r="I2" s="19" t="str">
        <f>IFERROR(VLOOKUP(D2,DB!A:F,6,0),"")</f>
        <v>SCECO</v>
      </c>
      <c r="J2" s="18" t="str">
        <f>IFERROR(VLOOKUP(D2,DB!A:G,7,0),"")</f>
        <v>Dead</v>
      </c>
      <c r="K2" s="50" t="s">
        <v>39066</v>
      </c>
      <c r="L2" s="23" t="str">
        <f>IFERROR(VLOOKUP(D2,DB!A:I,9,0),"")</f>
        <v>Latis</v>
      </c>
    </row>
    <row r="3" spans="1:13" ht="15" customHeight="1">
      <c r="A3" s="19"/>
      <c r="B3" s="75" t="str">
        <f>IFERROR(VLOOKUP(D3,DB!A:K,11,0),"")</f>
        <v/>
      </c>
      <c r="C3" s="18"/>
      <c r="D3" s="18"/>
      <c r="E3" s="18"/>
      <c r="F3" s="20"/>
      <c r="G3" s="21">
        <f t="shared" ca="1" si="0"/>
        <v>45936.982983564812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45936.982983680558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45936.982983680558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45936.982983680558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45936.982983680558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45936.982983680558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45936.982983680558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45936.982983680558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45936.982983680558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45936.982983680558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45936.982983680558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45936.982983680558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45936.982983680558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45936.982983680558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45936.982983680558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45936.982983680558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45936.982983680558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45936.982983680558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45936.982983680558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45936.982983680558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45936.982983680558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45936.982983680558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45936.982983680558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45936.982983680558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45936.982983680558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45936.982983680558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45936.982983680558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45936.982983680558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45936.982983680558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45936.982983680558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45936.982983680558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45936.982983680558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45936.982983680558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45936.982983680558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45936.982983680558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45936.982983680558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45936.982983680558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45936.982983680558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45936.982983680558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45936.982983680558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45936.982983680558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45936.982983680558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45936.982983680558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45936.982983680558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45936.982983680558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45936.982983680558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45936.982983680558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45936.982983680558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45936.982983680558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45936.982983680558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45936.982983680558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45936.982983680558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45936.982983680558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45936.982983680558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45936.982983680558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45936.982983680558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45936.982983680558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45936.982983680558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45936.982983680558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45936.982983680558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45936.982983680558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45936.982983680558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45936.982983680558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45936.982983680558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45936.982983680558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45936.982983680558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45936.982983680558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45936.982983680558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45936.982983680558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45936.982983680558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45936.982983680558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45936.982983680558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45936.982983680558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45936.982983680558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45936.982983680558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45936.982983680558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45936.982983680558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45936.982983680558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45936.982983680558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45936.982983680558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45936.982983680558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45936.982983680558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45936.982983680558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45936.982983680558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45936.982983680558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45936.982983680558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45936.982983680558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45936.982983680558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45936.982983680558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45936.982983680558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45936.982983680558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45936.982983680558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45936.982983680558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45936.982983680558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45936.982983680558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45936.982983680558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45936.982983680558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45936.982983680558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45936.982983680558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45936.982983680558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45936.982983680558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45936.982983680558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45936.982983680558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45936.982983680558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45936.982983680558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45936.982983680558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45936.982983680558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45936.982983680558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45936.982983680558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45936.982983680558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45936.982983680558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45936.982983680558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45936.982983680558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45936.982983680558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45936.982983680558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45936.982983680558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45936.982983680558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45936.982983680558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45936.982983680558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45936.982983680558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45936.982983680558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45936.982983680558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45936.982983680558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45936.982983680558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45936.982983680558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45936.982983680558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45936.982983680558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45936.982983680558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45936.982983680558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45936.982983680558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45936.982983680558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45936.982983680558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45936.982983680558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45936.982983680558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45936.982983680558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45936.982983680558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45936.982983680558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45936.982983680558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45936.982983680558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45936.982983680558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45936.982983680558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45936.982983680558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45936.982983680558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45936.982983680558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45936.982983680558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45936.982983680558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45936.982983680558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45936.982983680558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45936.982983680558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45936.982983680558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45936.982983680558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45936.982983680558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45936.982983680558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45936.982983680558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45936.982983680558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45936.982983680558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45936.982983680558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45936.982983680558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45936.982983680558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45936.982983680558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45936.982983680558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45936.982983680558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45936.982983680558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45936.982983680558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45936.982983680558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45936.982983680558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45936.982983680558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45936.982983680558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45936.982983680558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45936.982983680558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45936.982983680558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45936.982983680558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45936.982983680558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45936.982983680558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45936.982983680558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45936.982983680558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45936.982983680558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45936.982983680558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45936.982983680558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45936.982983680558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45936.982983680558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45936.982983680558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45936.982983680558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45936.982983680558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45936.982983680558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45936.982983680558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45936.982983680558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45936.982983680558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45936.982983680558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45936.982983680558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45936.982983680558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45936.982983680558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45936.982983680558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45936.982983680558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45936.982983680558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45936.982983680558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45936.982983680558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45936.982983680558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45936.982983680558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45936.982983680558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45936.982983680558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45936.982983680558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45936.982983680558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45936.982983680558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45936.982983680558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45936.982983680558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45936.982983680558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45936.982983680558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45936.982983680558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45936.982983680558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45936.982983680558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45936.982983680558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45936.982983680558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45936.982983680558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45936.982983680558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45936.982983680558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45936.982983680558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45936.982983680558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45936.982983680558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45936.982983680558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45936.982983680558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45936.982983680558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45936.982983680558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45936.982983680558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45936.982983680558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45936.982983680558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45936.982983680558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45936.982983680558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45936.982983680558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45936.982983680558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45936.982983680558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45936.982983680558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45936.982983680558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45936.982983680558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45936.982983680558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45936.982983680558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45936.982983680558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45936.982983680558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45936.982983680558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45936.982983680558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45936.982983680558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45936.982983680558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45936.982983680558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45936.982983680558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45936.982983680558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45936.982983680558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45936.982983680558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45936.982983680558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45936.982983680558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45936.982983680558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45936.982983680558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45936.982983680558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45936.982983680558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45936.982983680558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45936.982983680558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45936.982983680558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45936.982983680558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45936.982983680558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45936.982983680558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45936.982983680558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45936.982983680558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45936.982983680558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45936.982983680558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45936.982983680558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45936.982983680558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45936.982983680558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45936.982983680558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45936.982983680558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45936.982983680558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45936.982983680558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45936.982983680558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45936.982983680558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45936.982983680558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45936.982983680558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45936.982983680558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45936.982983680558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45936.982983680558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45936.982983680558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45936.982983680558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45936.982983680558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45936.982983680558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45936.982983680558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45936.982983680558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45936.982983680558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45936.982983680558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45936.982983680558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45936.982983680558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45936.982983680558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45936.982983680558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45936.982983680558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45936.982983680558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45936.982983680558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45936.982983680558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45936.982983680558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45936.982983680558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45936.982983680558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45936.982983680558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45936.982983680558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45936.982983680558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45936.982983680558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45936.982983680558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45936.982983680558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45936.982983680558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45936.982983680558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45936.982983680558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45936.982983680558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45936.982983680558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45936.982983680558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45936.982983680558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45936.982983680558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45936.982983680558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45936.982983680558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45936.982983680558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45936.982983680558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45936.982983680558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45936.982983680558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45936.982983680558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45936.982983680558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45936.982983680558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45936.982983680558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45936.982983680558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45936.982983680558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45936.982983680558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45936.982983680558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45936.982983680558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45936.982983680558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45936.982983680558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45936.982983680558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45936.982983680558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45936.982983680558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45936.982983680558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45936.982983680558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45936.982983680558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45936.982983680558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45936.982983680558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45936.982983680558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45936.982983680558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45936.982983680558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45936.982983680558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45936.982983680558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45936.982983680558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45936.982983680558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45936.982983680558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45936.982983680558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45936.982983680558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45936.982983680558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45936.982983680558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45936.982983680558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45936.982983680558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45936.982983680558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45936.982983680558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45936.982983680558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45936.982983680558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45936.982983680558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45936.982983680558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45936.982983680558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45936.982983680558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45936.982983680558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45936.982983680558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45936.982983680558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45936.982983680558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45936.982983680558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45936.982983680558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45936.982983680558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45936.982983680558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45936.982983680558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45936.982983680558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45936.982983680558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45936.982983680558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45936.982983680558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45936.982983680558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45936.982983680558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45936.982983680558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45936.982983680558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45936.982983680558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45936.982983680558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45936.982983680558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45936.982983680558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45936.982983680558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45936.982983680558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45936.982983680558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45936.982983680558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45936.982983680558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45936.982983680558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45936.982983680558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45936.982983680558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45936.982983680558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45936.982983680558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45936.982983680558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45936.982983680558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45936.982983680558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45936.982983680558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45936.982983680558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45936.982983680558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45936.982983680558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45936.982983680558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45936.982983680558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45936.982983680558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45936.982983680558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45936.982983680558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45936.982983680558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45936.982983680558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45936.982983680558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45936.982983680558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45936.982983680558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45936.982983680558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45936.982983680558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45936.982983680558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45936.982983680558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45936.982983680558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45936.982983680558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45936.982983680558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45936.982983680558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45936.982983680558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45936.982983680558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45936.982983680558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45936.982983680558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45936.982983680558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45936.982983680558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45936.982983680558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45936.982983680558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45936.982983680558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45936.982983680558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45936.982983680558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45936.982983680558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45936.982983680558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45936.982983680558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45936.982983680558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45936.982983680558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45936.982983680558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45936.982983680558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45936.982983680558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45936.982983680558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45936.982983680558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45936.982983680558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45936.982983680558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45936.982983680558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45936.982983680558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45936.982983680558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45936.982983680558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45936.982983680558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45936.982983680558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45936.982983680558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45936.982983680558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45936.982983680558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45936.982983680558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45936.982983680558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45936.982983680558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45936.982983680558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45936.982983680558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45936.982983680558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45936.982983680558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45936.982983680558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45936.982983680558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45936.982983680558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45936.982983680558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45936.982983680558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45936.982983680558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45936.982983680558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45936.982983680558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45936.982983680558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45936.982983680558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45936.982983680558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45936.982983680558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45936.982983680558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45936.982983680558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45936.982983680558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45936.982983680558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45936.982983680558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45936.982983680558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45936.982983680558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45936.982983680558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45936.982983680558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45936.982983680558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45936.982983680558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45936.982983680558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45936.982983680558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45936.982983680558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45936.982983680558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45936.982983680558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45936.982983680558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45936.982983680558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45936.982983680558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45936.982983680558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45936.982983680558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45936.982983680558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45936.982983680558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45936.982983680558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45936.982983680558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45936.982983680558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45936.982983680558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45936.982983680558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45936.982983680558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45936.982983680558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45936.982983680558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45936.982983680558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45936.982983680558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45936.982983680558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45936.982983680558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45936.982983680558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45936.982983680558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45936.982983680558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45936.982983680558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45936.982983680558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45936.982983680558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45936.982983680558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45936.982983680558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45936.982983680558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45936.982983680558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45936.982983680558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45936.982983680558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45936.982983680558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45936.982983680558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45936.982983680558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45936.982983680558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45936.982983680558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45936.982983680558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45936.982983680558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45936.982983680558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45936.982983680558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45936.982983680558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45936.982983680558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45936.982983680558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45936.982983680558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45936.982983680558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45936.982983680558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45936.982983680558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45936.982983680558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45936.982983680558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45936.982983680558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45936.982983680558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45936.982983680558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45936.982983680558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45936.982983680558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45936.982983680558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45936.982983680558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45936.982983680558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45936.982983680558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45936.982983680558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45936.982983680558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45936.982983680558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45936.982983680558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45936.982983680558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45936.982983680558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45936.982983680558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45936.982983680558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45936.982983680558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45936.982983680558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45936.982983680558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45936.982983680558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45936.982983680558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45936.982983680558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45936.982983680558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45936.982983680558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45936.982983680558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45936.982983680558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45936.982983680558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45936.982983680558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45936.982983680558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45936.982983680558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45936.982983680558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45936.982983680558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45936.982983680558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45936.982983680558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45936.982983680558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45936.982983680558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45936.982983680558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45936.982983680558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45936.982983680558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45936.982983680558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45936.982983680558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45936.982983680558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45936.982983680558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45936.982983680558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45936.982983680558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45936.982983680558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45936.982983680558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45936.982983680558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45936.982983680558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45936.982983680558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45936.982983680558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45936.982983680558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45936.982983680558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45936.982983680558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45936.982983680558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45936.982983680558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45936.982983680558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45936.982983680558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45936.982983680558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45936.982983680558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45936.982983680558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45936.982983680558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45936.982983680558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45936.982983680558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45936.982983680558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45936.982983680558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45936.982983680558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45936.982983680558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45936.982983680558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45936.982983680558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45936.982983680558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45936.982983680558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45936.982983680558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45936.982983680558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45936.982983680558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45936.982983680558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45936.982983680558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45936.982983680558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45936.982983680558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45936.982983680558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45936.982983680558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45936.982983680558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45936.982983680558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45936.982983680558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45936.982983680558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45936.982983680558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45936.982983680558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45936.982983680558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45936.982983680558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45936.982983680558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45936.982983680558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45936.982983680558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45936.982983680558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45936.982983680558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45936.982983680558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45936.982983680558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45936.982983680558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45936.982983680558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45936.982983680558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45936.982983680558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45936.982983680558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45936.982983680558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45936.982983680558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45936.982983680558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45936.982983680558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45936.982983680558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45936.982983680558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45936.982983680558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45936.982983680558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45936.982983680558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45936.982983680558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45936.982983680558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45936.982983680558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45936.982983680558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45936.982983680558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45936.982983680558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45936.982983680558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45936.982983680558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45936.982983680558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45936.982983680558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45936.982983680558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45936.982983680558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45936.982983680558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45936.982983680558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45936.982983680558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45936.982983680558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45936.982983680558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45936.982983680558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45936.982983680558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45936.982983680558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45936.982983680558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45936.982983680558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45936.982983680558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45936.982983680558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45936.982983680558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45936.982983680558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45936.982983680558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45936.982983680558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45936.982983680558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45936.982983680558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45936.982983680558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45936.982983680558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45936.982983680558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45936.982983680558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45936.982983680558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45936.982983680558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45936.982983680558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45936.982983680558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45936.982983680558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45936.982983680558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45936.982983680558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45936.982983680558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45936.982983680558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45936.982983680558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45936.982983680558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45936.982983680558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45936.982983680558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45936.982983680558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45936.982983680558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45936.982983680558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45936.982983680558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45936.982983680558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45936.982983680558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45936.982983680558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45936.982983680558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45936.982983680558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45936.982983680558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45936.982983680558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45936.982983680558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45936.982983680558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45936.982983680558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45936.982983680558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45936.982983680558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45936.982983680558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45936.982983680558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45936.982983680558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45936.982983680558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45936.982983680558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45936.982983680558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45936.982983680558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45936.982983680558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45936.982983680558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45936.982983680558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45936.982983680558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45936.982983680558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45936.982983680558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45936.982983680558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45936.982983680558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45936.982983680558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45936.982983680558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45936.982983680558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45936.982983680558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45936.982983680558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45936.982983680558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45936.982983680558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45936.982983680558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45936.982983680558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45936.982983680558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45936.982983680558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45936.982983680558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45936.982983680558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45936.982983680558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45936.982983680558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45936.982983680558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45936.982983680558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45936.982983680558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45936.982983680558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45936.982983680558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45936.982983680558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45936.982983680558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45936.982983680558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45936.982983680558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45936.982983680558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45936.982983680558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45936.982983680558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45936.982983680558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45936.982983680558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45936.982983680558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45936.982983680558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45936.982983680558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45936.982983680558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45936.982983680558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45936.982983680558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45936.982983680558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45936.982983680558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45936.982983680558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45936.982983680558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45936.982983680558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45936.982983680558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45936.982983680558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45936.982983680558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45936.982983680558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45936.982983680558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45936.982983680558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45936.982983680558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45936.982983680558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45936.982983680558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45936.982983680558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45936.982983680558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45936.982983680558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45936.982983680558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45936.982983680558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45936.982983680558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45936.982983680558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45936.982983680558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45936.982983680558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45936.982983680558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45936.982983680558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45936.982983680558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45936.982983680558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45936.982983680558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45936.982983680558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45936.982983680558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45936.982983680558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45936.982983680558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45936.982983680558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45936.982983680558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45936.982983680558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45936.982983680558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45936.982983680558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45936.982983680558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45936.982983680558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45936.982983680558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45936.982983680558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45936.982983680558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45936.982983680558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45936.982983680558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45936.982983680558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45936.982983680558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45936.982983680558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45936.982983680558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45936.982983680558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45936.982983680558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45936.982983680558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45936.982983680558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45936.982983680558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45936.982983680558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45936.982983680558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45936.982983680558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45936.982983680558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45936.982983680558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45936.982983680558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45936.982983680558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45936.982983680558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45936.982983680558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45936.982983680558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45936.982983680558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45936.982983680558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45936.982983680558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45936.982983680558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45936.982983680558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45936.982983680558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45936.982983680558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45936.982983680558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45936.982983680558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45936.982983680558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45936.982983680558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45936.982983680558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45936.982983680558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45936.982983680558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45936.982983680558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45936.982983680558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45936.982983680558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45936.982983680558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45936.982983680558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45936.982983680558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45936.982983680558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45936.982983680558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45936.982983680558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45936.982983680558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45936.982983680558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45936.982983680558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45936.982983680558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45936.982983680558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45936.982983680558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45936.982983680558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45936.982983680558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45936.982983680558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45936.982983680558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45936.982983680558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45936.982983680558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45936.982983680558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45936.982983680558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45936.982983680558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45936.982983680558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45936.982983680558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45936.982983680558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45936.982983680558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45936.982983680558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45936.982983680558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45936.982983680558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45936.982983680558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45936.982983680558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45936.982983680558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45936.982983680558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45936.982983680558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45936.982983680558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45936.982983680558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45936.982983680558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45936.982983680558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45936.982983680558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45936.982983680558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45936.982983680558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45936.982983680558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45936.982983680558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45936.982983680558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45936.982983680558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45936.982983680558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45936.982983680558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45936.982983680558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45936.982983680558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45936.982983680558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45936.982983680558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45936.982983680558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45936.982983680558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45936.982983680558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45936.982983680558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45936.982983680558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45936.982983680558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45936.982983680558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45936.982983680558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45936.982983680558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45936.982983680558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45936.982983680558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45936.982983680558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45936.982983680558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45936.982983680558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45936.982983680558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45936.982983680558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45936.982983680558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45936.982983680558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45936.982983680558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45936.982983680558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45936.982983680558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45936.982983680558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45936.982983680558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45936.982983680558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45936.982983680558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45936.982983680558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45936.982983680558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45936.982983680558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45936.982983680558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45936.982983680558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45936.982983680558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45936.982983680558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45936.982983680558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45936.982983680558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45936.982983680558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45936.982983680558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45936.982983680558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45936.982983680558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45936.982983680558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45936.982983680558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45936.982983680558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45936.982983680558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45936.982983680558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45936.982983680558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45936.982983680558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45936.982983680558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45936.982983680558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45936.982983680558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45936.982983680558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45936.982983680558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45936.982983680558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45936.982983680558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45936.982983680558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45936.982983680558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45936.982983680558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45936.982983680558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45936.982983680558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45936.982983680558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45936.982983680558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45936.982983680558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45936.982983680558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45936.982983680558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45936.982983680558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45936.982983680558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45936.982983680558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45936.982983680558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45936.982983680558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45936.982983680558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45936.982983680558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45936.982983680558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45936.982983680558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45936.982983680558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45936.982983680558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45936.982983680558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45936.982983680558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45936.982983680558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45936.982983680558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45936.982983680558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45936.982983680558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45936.982983680558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45936.982983680558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45936.982983680558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45936.982983680558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45936.982983680558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45936.982983680558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45936.982983680558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45936.982983680558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45936.982983680558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45936.982983680558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45936.982983680558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45936.982983680558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45936.982983680558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45936.982983680558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45936.982983680558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45936.982983680558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45936.982983680558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45936.982983680558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45936.982983680558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45936.982983680558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45936.982983680558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45936.982983680558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45936.982983680558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45936.982983680558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45936.982983680558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45936.982983680558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45936.982983680558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45936.982983680558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45936.982983680558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45936.982983680558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45936.982983680558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45936.982983680558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45936.982983680558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45936.982983680558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45936.982983680558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45936.982983680558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45936.982983680558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45936.982983680558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45936.982983680558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45936.982983680558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45936.982983680558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45936.982983680558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45936.982983680558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45936.982983680558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45936.982983680558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45936.982983680558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45936.982983680558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45936.982983680558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45936.982983680558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45936.982983680558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45936.982983680558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45936.982983680558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45936.982983680558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45936.982983680558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45936.982983680558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45936.982983680558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45936.982983680558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45936.982983680558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45936.982983680558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45936.982983680558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45936.982983680558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45936.982983680558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45936.982983680558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45936.982983680558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45936.982983680558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45936.982983680558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45936.982983680558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45936.982983680558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45936.982983680558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45936.982983680558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45936.982983680558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45936.982983680558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45936.982983680558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45936.982983680558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45936.982983680558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45936.982983680558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45936.982983680558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45936.982983680558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45936.982983680558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45936.982983680558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45936.982983680558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45936.982983680558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45936.982983680558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45936.982983680558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45936.982983680558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45936.982983680558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45936.982983680558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45936.982983680558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45936.982983680558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45936.982983680558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45936.982983680558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45936.982983680558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45936.982983680558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45936.982983680558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45936.982983680558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45936.982983680558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45936.982983680558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45936.982983680558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45936.982983680558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45936.982983680558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45936.982983680558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45936.982983680558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45936.982983680558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45936.982983680558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45936.982983680558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45936.982983680558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45936.982983680558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45936.982983680558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45936.982983680558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45936.982983680558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45936.982983680558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45936.982983680558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45936.982983680558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45936.982983680558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45936.982983680558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45936.982983680558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45936.982983680558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45936.982983680558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45936.982983680558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45936.982983680558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45936.982983680558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45936.982983680558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45936.982983680558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45936.982983680558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45936.982983680558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45936.982983680558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45936.982983680558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45936.982983680558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45936.982983680558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45936.982983680558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45936.982983680558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45936.982983680558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45936.982983680558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45936.982983680558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45936.982983680558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45936.982983680558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45936.982983680558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45936.982983680558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45936.982983680558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45936.982983680558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45936.982983680558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45936.982983680558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45936.982983680558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45936.982983680558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45936.982983680558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45936.982983680558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45936.982983680558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45936.982983680558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45936.982983680558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45936.982983680558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45936.982983680558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45936.982983680558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45936.982983680558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45936.982983680558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45936.982983680558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45936.982983680558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45936.982983680558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45936.982983680558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45936.982983680558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45936.982983680558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45936.982983680558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45936.982983680558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45936.982983680558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45936.982983680558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45936.982983680558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45936.982983680558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45936.982983680558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45936.982983680558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45936.982983680558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45936.982983680558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45936.982983680558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45936.982983680558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45936.982983680558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45936.982983680558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45936.982983680558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45936.982983680558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45936.982983680558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45936.982983680558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45936.982983680558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45936.982983680558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45936.982983680558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45936.982983680558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45936.982983680558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45936.982983680558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45936.982983680558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45936.982983680558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45936.982983680558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45936.982983680558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45936.982983680558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45936.982983680558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45936.982983680558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45936.982983680558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45936.982983680558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45936.982983680558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45936.982983680558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45936.982983680558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45936.982983680558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45936.982983680558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45936.982983680558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45936.982983680558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45936.982983680558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45936.982983680558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45936.982983680558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45936.982983680558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45936.982983680558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45936.982983680558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45936.982983680558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45936.982983680558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45936.982983680558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45936.982983680558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45936.982983680558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45936.982983680558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45936.982983680558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45936.982983680558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45936.982983680558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45936.982983680558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45936.982983680558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45936.982983680558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45936.982983680558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45936.982983680558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45936.982983680558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45936.982983680558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45936.982983680558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45936.982983680558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45936.982983680558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45936.982983680558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45936.982983680558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45936.982983680558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45936.982983680558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45936.982983680558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45936.982983680558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45936.982983680558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45936.982983680558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45936.982983680558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45936.982983680558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45936.982983680558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45936.982983680558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45936.982983680558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45936.982983680558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45936.982983680558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45936.982983680558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45936.982983680558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45936.982983680558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45936.982983680558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233.50226597221626</v>
      </c>
      <c r="H2" s="113">
        <v>45703.474768518521</v>
      </c>
      <c r="I2" s="110" t="str">
        <f>IFERROR(VLOOKUP(D2,DB!A:F,6,0),"")</f>
        <v>SCECO</v>
      </c>
      <c r="J2" s="110" t="str">
        <f>IFERROR(VLOOKUP(D2,DB!A:G,7,0),"")</f>
        <v>Dead</v>
      </c>
      <c r="K2" s="115" t="s">
        <v>39068</v>
      </c>
      <c r="L2" s="107" t="str">
        <f>IFERROR(VLOOKUP(D2,DB!A:I,9,0),"")</f>
        <v>Latis</v>
      </c>
    </row>
    <row r="3" spans="1:16" ht="23.25" customHeight="1">
      <c r="A3" s="110" t="s">
        <v>39069</v>
      </c>
      <c r="B3" s="110" t="str">
        <f>IFERROR(VLOOKUP(D3,DB!A:K,11,0),"")</f>
        <v>R4</v>
      </c>
      <c r="C3" s="111">
        <v>2</v>
      </c>
      <c r="D3" s="107" t="s">
        <v>25891</v>
      </c>
      <c r="E3" s="112" t="s">
        <v>38964</v>
      </c>
      <c r="F3" s="113">
        <v>45935.156944444447</v>
      </c>
      <c r="G3" s="114">
        <f ca="1">IFERROR(NOW()-F3,"")</f>
        <v>1.8260391203657491</v>
      </c>
      <c r="H3" s="113">
        <v>45935.07104166667</v>
      </c>
      <c r="I3" s="110" t="str">
        <f>IFERROR(VLOOKUP(D3,DB!A:F,6,0),"")</f>
        <v>Generator-SG</v>
      </c>
      <c r="J3" s="110" t="str">
        <f>IFERROR(VLOOKUP(D3,DB!A:G,7,0),"")</f>
        <v>Good</v>
      </c>
      <c r="K3" s="115" t="s">
        <v>39070</v>
      </c>
      <c r="L3" s="107" t="str">
        <f>IFERROR(VLOOKUP(D3,DB!A:I,9,0),"")</f>
        <v>Latis</v>
      </c>
    </row>
    <row r="4" spans="1:16" ht="15" customHeight="1">
      <c r="A4" s="141" t="s">
        <v>39071</v>
      </c>
      <c r="B4" s="141" t="str">
        <f>IFERROR(VLOOKUP(D4,DB!A:K,11,0),"")</f>
        <v>R4</v>
      </c>
      <c r="C4" s="142">
        <v>1</v>
      </c>
      <c r="D4" s="143" t="s">
        <v>36054</v>
      </c>
      <c r="E4" s="144" t="s">
        <v>38964</v>
      </c>
      <c r="F4" s="145">
        <v>45936.764467592591</v>
      </c>
      <c r="G4" s="146">
        <f ca="1">IFERROR(NOW()-F4,"")</f>
        <v>0.218515972221212</v>
      </c>
      <c r="H4" s="145">
        <v>45936.758773148147</v>
      </c>
      <c r="I4" s="141" t="str">
        <f>IFERROR(VLOOKUP(D4,DB!A:F,6,0),"")</f>
        <v>Generator-SG</v>
      </c>
      <c r="J4" s="141" t="str">
        <f>IFERROR(VLOOKUP(D4,DB!A:G,7,0),"")</f>
        <v>Weak</v>
      </c>
      <c r="K4" s="148" t="s">
        <v>39072</v>
      </c>
      <c r="L4" s="143" t="str">
        <f>IFERROR(VLOOKUP(D4,DB!A:I,9,0),"")</f>
        <v>Latis</v>
      </c>
    </row>
    <row r="5" spans="1:16" ht="15" customHeight="1">
      <c r="A5" s="141" t="s">
        <v>39073</v>
      </c>
      <c r="B5" s="141" t="str">
        <f>IFERROR(VLOOKUP(D5,DB!A:K,11,0),"")</f>
        <v>R4</v>
      </c>
      <c r="C5" s="142">
        <v>1</v>
      </c>
      <c r="D5" s="143" t="s">
        <v>37977</v>
      </c>
      <c r="E5" s="144" t="s">
        <v>38964</v>
      </c>
      <c r="F5" s="145">
        <v>45936.913391203707</v>
      </c>
      <c r="G5" s="146">
        <f ca="1">IFERROR(NOW()-F5,"")</f>
        <v>6.959236110560596E-2</v>
      </c>
      <c r="H5" s="145">
        <v>45936.907453703701</v>
      </c>
      <c r="I5" s="141" t="str">
        <f>IFERROR(VLOOKUP(D5,DB!A:F,6,0),"")</f>
        <v>SCECO</v>
      </c>
      <c r="J5" s="141" t="str">
        <f>IFERROR(VLOOKUP(D5,DB!A:G,7,0),"")</f>
        <v>Dead</v>
      </c>
      <c r="K5" s="148" t="s">
        <v>39074</v>
      </c>
      <c r="L5" s="143" t="str">
        <f>IFERROR(VLOOKUP(D5,DB!A:I,9,0),"")</f>
        <v>Latis</v>
      </c>
    </row>
    <row r="6" spans="1:16" ht="15" customHeight="1">
      <c r="A6" s="141"/>
      <c r="B6" s="141" t="str">
        <f>IFERROR(VLOOKUP(D6,DB!A:K,11,0),"")</f>
        <v/>
      </c>
      <c r="C6" s="142"/>
      <c r="D6" s="143"/>
      <c r="E6" s="144"/>
      <c r="F6" s="145"/>
      <c r="G6" s="146">
        <f ca="1">IFERROR(NOW()-F6,"")</f>
        <v>45936.982983564812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45936.982983564812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45936.982983564812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45936.982983564812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45936.982983564812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45936.982983564812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45936.982983564812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45936.982983564812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45936.982983564812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45936.982983564812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45936.982983564812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45936.982983564812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45936.982983564812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45936.982983564812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45936.982983564812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45936.982983564812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45936.982983564812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45936.982983564812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45936.982983564812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45936.982983564812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45936.982983564812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45936.982983564812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45936.982983564812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45936.982983564812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45936.982983564812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45936.982983564812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45936.982983564812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45936.982983564812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45936.982983564812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45936.982983564812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45936.982983564812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45936.982983564812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45936.982983564812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45936.982983564812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45936.982983564812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45936.982983564812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45936.982983564812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45936.982983564812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45936.982983564812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45936.982983564812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45936.982983564812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45936.982983564812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45936.982983564812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45936.982983564812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45936.982983564812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45936.982983564812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45936.982983564812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45936.982983564812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45936.982983564812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45936.982983564812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45936.982983564812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45936.982983564812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45936.982983564812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45936.982983564812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45936.982983564812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45936.982983564812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45936.982983564812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45936.982983564812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45936.982983564812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45936.982983564812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45936.982983564812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45936.982983564812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45936.982983564812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45936.982983564812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45936.982983564812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45936.982983564812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45936.982983564812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45936.982983564812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45936.982983564812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45936.982983564812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45936.982983564812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45936.982983564812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45936.982983564812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45936.982983564812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45936.982983564812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45936.982983564812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45936.982983564812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45936.982983564812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45936.982983564812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45936.982983564812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45936.982983564812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45936.982983564812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45936.982983564812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45936.982983564812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45936.982983564812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45936.982983564812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45936.982983564812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45936.982983564812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45936.982983564812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45936.982983564812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45936.982983564812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45936.982983564812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45936.982983564812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45936.982983564812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45936.982983564812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45936.982983564812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45936.982983564812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45936.982983564812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45936.982983564812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45936.982983564812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45936.982983564812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45936.982983564812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45936.982983564812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45936.982983564812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45936.982983564812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45936.982983564812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45936.982983564812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45936.982983564812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45936.982983564812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45936.982983564812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45936.982983564812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45936.982983564812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45936.982983564812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45936.982983564812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45936.982983564812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45936.982983564812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45936.982983564812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45936.982983564812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45936.982983564812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45936.982983564812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45936.982983564812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45936.982983564812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45936.982983564812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45936.982983564812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45936.982983564812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45936.982983564812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45936.982983564812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45936.982983564812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45936.982983564812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45936.982983564812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45936.982983564812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45936.982983564812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45936.982983564812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45936.982983564812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45936.982983564812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45936.982983564812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45936.982983564812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45936.982983564812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45936.982983564812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45936.982983564812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45936.982983564812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45936.982983564812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45936.982983564812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45936.982983564812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45936.982983564812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45936.982983564812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45936.982983564812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45936.982983564812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45936.982983564812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45936.982983564812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45936.982983564812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45936.982983564812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45936.982983564812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45936.982983564812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45936.982983564812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45936.982983564812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45936.982983564812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45936.982983564812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45936.982983564812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45936.982983564812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45936.982983564812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45936.982983564812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45936.982983564812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45936.982983564812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45936.982983564812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45936.982983564812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45936.982983564812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45936.982983564812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45936.982983564812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45936.982983564812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45936.982983564812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45936.982983564812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45936.982983564812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45936.982983564812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45936.982983564812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45936.982983564812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45936.982983564812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45936.982983564812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45936.982983564812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45936.982983564812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45936.982983564812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45936.982983564812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45936.982983564812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45936.982983564812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45936.982983564812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45936.982983564812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45936.982983564812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45936.982983564812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45936.982983564812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45936.982983564812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45936.982983564812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45936.982983564812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45936.982983564812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45936.982983564812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45936.982983564812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45936.982983564812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45936.982983564812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45936.982983564812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45936.982983564812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45936.982983564812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45936.982983564812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45936.982983564812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45936.982983564812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45936.982983564812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45936.982983564812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45936.982983564812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45936.982983564812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45936.982983564812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45936.982983564812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45936.982983564812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45936.982983564812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45936.982983564812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45936.982983564812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45936.982983564812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45936.982983564812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45936.982983564812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45936.982983564812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45936.982983564812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45936.982983564812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45936.982983564812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45936.982983564812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45936.982983564812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45936.982983564812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45936.982983564812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45936.982983564812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45936.982983564812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45936.982983564812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45936.982983564812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45936.982983564812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45936.982983564812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45936.982983564812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45936.982983564812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45936.982983564812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45936.982983564812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45936.982983564812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45936.982983564812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45936.982983564812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45936.982983564812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45936.982983564812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45936.982983564812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45936.982983564812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45936.982983564812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45936.982983564812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45936.982983564812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45936.982983564812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45936.982983564812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45936.982983564812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45936.982983564812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45936.982983564812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45936.982983564812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45936.982983564812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45936.982983564812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45936.982983564812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45936.982983564812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45936.982983564812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45936.982983564812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45936.982983564812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45936.982983564812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45936.982983564812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45936.982983564812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45936.982983564812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45936.982983564812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45936.982983564812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45936.982983564812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45936.982983564812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45936.982983564812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45936.982983564812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45936.982983564812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45936.982983564812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45936.982983564812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45936.982983564812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45936.982983564812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45936.982983564812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45936.982983564812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45936.982983564812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45936.982983564812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45936.982983564812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45936.982983564812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45936.982983564812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45936.982983564812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45936.982983564812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45936.982983564812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45936.982983564812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45936.982983564812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45936.982983564812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45936.982983564812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45936.982983564812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45936.982983564812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45936.982983564812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45936.982983564812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45936.982983564812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45936.982983564812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45936.982983564812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45936.982983564812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45936.982983564812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45936.982983564812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45936.982983564812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45936.982983564812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45936.982983564812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45936.982983564812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45936.982983564812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45936.982983564812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45936.982983564812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45936.982983564812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45936.982983564812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45936.982983564812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45936.982983564812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45936.982983564812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45936.982983564812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45936.982983564812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45936.982983564812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45936.982983564812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45936.982983564812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45936.982983564812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45936.982983564812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45936.982983564812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45936.982983564812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45936.982983564812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45936.982983564812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45936.982983564812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45936.982983564812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45936.982983564812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45936.982983564812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45936.982983564812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45936.982983564812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45936.982983564812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45936.982983564812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45936.982983564812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45936.982983564812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45936.982983564812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45936.982983564812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45936.982983564812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45936.982983564812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45936.982983564812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45936.982983564812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45936.982983564812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45936.982983564812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45936.982983564812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45936.982983564812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45936.982983564812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45936.982983564812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45936.982983564812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45936.982983564812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45936.982983564812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45936.982983564812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45936.982983564812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45936.982983564812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45936.982983564812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45936.982983564812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45936.982983564812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45936.982983564812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45936.982983564812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45936.982983564812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45936.982983564812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45936.982983564812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45936.982983564812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45936.982983564812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45936.982983564812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45936.982983564812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45936.982983564812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45936.982983564812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45936.982983564812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45936.982983564812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45936.982983564812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45936.982983564812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45936.982983564812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45936.982983564812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45936.982983564812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45936.982983564812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45936.982983564812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45936.982983564812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45936.982983564812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45936.982983564812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45936.982983564812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45936.982983564812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45936.982983564812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45936.982983564812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45936.982983564812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45936.982983564812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45936.982983564812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45936.982983564812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45936.982983564812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45936.982983564812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45936.982983564812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45936.982983564812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45936.982983564812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45936.982983564812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45936.982983564812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45936.982983564812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45936.982983564812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45936.982983564812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45936.982983564812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45936.982983564812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45936.982983564812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45936.982983564812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45936.982983564812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45936.982983564812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45936.982983564812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45936.982983564812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45936.982983564812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45936.982983564812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45936.982983564812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45936.982983564812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45936.982983564812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45936.982983564812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45936.982983564812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45936.982983564812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45936.982983564812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45936.982983564812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45936.982983564812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45936.982983564812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45936.982983564812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45936.982983564812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45936.982983564812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45936.982983564812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45936.982983564812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45936.982983564812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45936.982983564812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45936.982983564812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45936.982983564812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45936.982983564812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45936.982983564812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45936.982983564812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45936.982983564812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45936.982983564812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45936.982983564812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45936.982983564812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45936.982983564812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45936.982983564812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45936.982983564812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45936.982983564812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45936.982983564812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45936.982983564812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45936.982983564812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45936.982983564812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45936.982983564812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45936.982983564812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45936.982983564812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45936.982983564812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45936.982983564812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45936.982983564812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45936.982983564812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45936.982983564812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45936.982983564812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45936.982983564812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45936.982983564812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45936.982983564812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45936.982983564812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45936.982983564812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45936.982983564812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45936.982983564812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45936.982983564812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45936.982983564812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45936.982983564812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45936.982983564812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45936.982983564812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45936.982983564812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45936.982983564812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45936.982983564812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45936.982983564812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45936.982983564812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45936.982983564812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45936.982983564812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45936.982983564812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45936.982983564812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45936.982983564812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45936.982983564812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45936.982983564812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45936.982983564812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45936.982983564812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45936.982983564812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45936.982983564812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45936.982983564812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45936.982983564812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45936.982983564812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45936.982983564812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45936.982983564812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45936.982983564812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45936.982983564812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45936.982983564812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45936.982983564812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45936.982983564812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45936.982983564812</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45936.982983564812</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45936.982983564812</v>
      </c>
      <c r="H490" s="145"/>
      <c r="I490" s="141" t="str">
        <f>IFERROR(VLOOKUP(D490,DB!A:F,6,0),"")</f>
        <v/>
      </c>
      <c r="J490" s="141" t="str">
        <f>IFERROR(VLOOKUP(D490,DB!A:G,7,0),"")</f>
        <v/>
      </c>
      <c r="K490" s="148"/>
      <c r="L490" s="143" t="str">
        <f>IFERROR(VLOOKUP(D490,DB!A:I,9,0),"")</f>
        <v/>
      </c>
    </row>
    <row r="491" spans="1:12" ht="15" customHeight="1">
      <c r="A491" s="149"/>
      <c r="B491" s="149" t="str">
        <f>IFERROR(VLOOKUP(D491,DB!A:K,11,0),"")</f>
        <v/>
      </c>
      <c r="C491" s="150"/>
      <c r="D491" s="151"/>
      <c r="E491" s="152"/>
      <c r="F491" s="153"/>
      <c r="G491" s="154">
        <f ca="1">IFERROR(NOW()-F491,"")</f>
        <v>45936.982983564812</v>
      </c>
      <c r="H491" s="153"/>
      <c r="I491" s="149" t="str">
        <f>IFERROR(VLOOKUP(D491,DB!A:F,6,0),"")</f>
        <v/>
      </c>
      <c r="J491" s="149" t="str">
        <f>IFERROR(VLOOKUP(D491,DB!A:G,7,0),"")</f>
        <v/>
      </c>
      <c r="K491" s="155"/>
      <c r="L491" s="151" t="str">
        <f>IFERROR(VLOOKUP(D491,DB!A:I,9,0),"")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45.15092349537008</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39052</v>
      </c>
      <c r="F3" s="38">
        <v>45926.188877314817</v>
      </c>
      <c r="G3" s="39">
        <f ca="1">IFERROR(NOW()-F3,"-")</f>
        <v>10.794106249995821</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137"/>
      <c r="E4" s="37"/>
      <c r="F4" s="38"/>
      <c r="G4" s="39">
        <f ca="1">IFERROR(NOW()-F4,"-")</f>
        <v>45936.982983564812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45936.982983564812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45936.982983564812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45936.982983564812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45936.982983564812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45936.982983564812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45936.982983564812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45936.982983564812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45936.982983564812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45936.982983564812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45936.982983564812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45936.982983564812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45936.982983564812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45936.982983564812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45936.982983564812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45936.982983564812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45936.982983564812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45936.982983564812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45936.982983564812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45936.982983564812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45936.982983564812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45936.982983564812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45936.982983564812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45936.982983564812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45936.982983564812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45936.982983564812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45936.982983564812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45936.982983564812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45936.982983564812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45936.982983564812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45936.982983564812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45936.982983564812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45936.982983564812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45936.982983564812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45936.982983564812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45936.982983564812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45936.982983564812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45936.982983564812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45936.982983564812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45936.982983564812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45936.982983564812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45936.982983564812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45936.982983564812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45936.982983564812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45936.982983564812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45936.982983564812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45936.982983564812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45936.982983564812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45936.982983564812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45936.982983564812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45936.982983564812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45936.982983564812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45936.982983564812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45936.982983564812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45936.982983564812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45936.982983564812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45936.982983564812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45936.982983564812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45936.982983564812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45936.982983564812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45936.982983564812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45936.982983564812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45936.982983564812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45936.982983564812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45936.982983564812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45936.982983564812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45936.982983564812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45936.982983564812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45936.982983564812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45936.982983564812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45936.982983564812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45936.982983564812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45936.982983564812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45936.982983564812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45936.982983564812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45936.982983564812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45936.982983564812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45936.982983564812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45936.982983564812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45936.982983564812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45936.982983564812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45936.982983564812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45936.982983564812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45936.982983564812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45936.982983564812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45936.982983564812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45936.982983564812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45936.982983564812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45936.982983564812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45936.982983564812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45936.982983564812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45936.982983564812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45936.982983564812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45936.982983564812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45936.982983564812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45936.982983564812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45936.982983564812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45936.982983564812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45936.982983564812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45936.982983564812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45936.982983564812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45936.982983564812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45936.982983564812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45936.982983564812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45936.982983564812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45936.982983564812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45936.982983564812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45936.982983564812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45936.982983564812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45936.982983564812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45936.982983564812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45936.982983564812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45936.982983564812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45936.982983564812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45936.982983564812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45936.982983564812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45936.982983564812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45936.982983564812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45936.982983564812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45936.982983564812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45936.982983564812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45936.982983564812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45936.982983564812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45936.982983564812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45936.982983564812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45936.982983564812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45936.982983564812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45936.982983564812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45936.982983564812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45936.982983564812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45936.982983564812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45936.982983564812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45936.982983564812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45936.982983564812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45936.982983564812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45936.982983564812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45936.982983564812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45936.982983564812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45936.982983564812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45936.982983564812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45936.982983564812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45936.982983564812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45936.982983564812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45936.982983564812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45936.982983564812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45936.982983564812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45936.982983564812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45936.982983564812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45936.982983564812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45936.982983564812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45936.982983564812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45936.982983564812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45936.982983564812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45936.982983564812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45936.982983564812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45936.982983564812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45936.982983564812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45936.982983564812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45936.982983564812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10.210136342589976</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45936.982983564812</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3.1020113425911404</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2.0407381944387453</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45936.982983564812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45936.982983564812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45936.982983564812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45936.982983564812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45936.982983564812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45936.982983564812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45936.982983564812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45936.982983564812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45936.982983564812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45936.982983564812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45936.982983564812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45936.982983564812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45936.982983564812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45936.982983564812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45936.982983564812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45936.982983564812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45936.982983564812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45936.982983564812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45936.982983564812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45936.982983564812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45936.982983564812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45936.982983564812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45936.982983564812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45936.982983564812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45936.982983564812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45936.982983564812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45936.982983564812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45936.982983564812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45936.982983564812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45936.982983564812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45936.982983564812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45936.982983564812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45936.982983564812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45936.982983564812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45936.982983564812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45936.982983564812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45936.982983564812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45936.982983564812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45936.982983564812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45936.982983564812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45936.982983564812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45936.982983564812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45936.982983564812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45936.982983564812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45936.982983564812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45936.982983564812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45936.982983564812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45936.982983564812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45936.982983564812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45936.982983564812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45936.982983564812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45936.982983564812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45936.982983564812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45936.982983564812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45936.982983564812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45936.982983564812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45936.982983564812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45936.982983564812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45936.982983564812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45936.982983564812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45936.982983564812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45936.982983564812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45936.982983564812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45936.982983564812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45936.982983564812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45936.982983564812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45936.982983564812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45936.982983564812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45936.982983564812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45936.982983564812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45936.982983564812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45936.982983564812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45936.982983564812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45936.982983564812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45936.982983564812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45936.982983564812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45936.982983564812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45936.982983564812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45936.982983564812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45936.982983564812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45936.982983564812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45936.982983564812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45936.982983564812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45936.982983564812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45936.982983564812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45936.982983564812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45936.982983564812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45936.982983564812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45936.982983564812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45936.982983564812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45936.982983564812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45936.982983564812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45936.982983564812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45936.982983564812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45936.982983564812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45936.982983564812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45936.982983564812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45936.982983564812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45936.982983564812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45936.982983564812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45936.982983564812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45936.982983564812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45936.982983564812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45936.982983564812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45936.982983564812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45936.982983564812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45936.982983564812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45936.982983564812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45936.982983564812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45936.982983564812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45936.982983564812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45936.982983564812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45936.982983564812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45936.982983564812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45936.982983564812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45936.982983564812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45936.982983564812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45936.982983564812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45936.982983564812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45936.982983564812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45936.982983564812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45936.982983564812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45936.982983564812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45936.982983564812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45936.982983564812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45936.982983564812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45936.982983564812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45936.982983564812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45936.982983564812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45936.982983564812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45936.982983564812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45936.982983564812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45936.982983564812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45936.982983564812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45936.982983564812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45936.982983564812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45936.982983564812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45936.982983564812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45936.982983564812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45936.982983564812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45936.982983564812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45936.982983564812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45936.982983564812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45936.982983564812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45936.982983564812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45936.982983564812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45936.982983564812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45936.982983564812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45936.982983564812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45936.982983564812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45936.982983564812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45936.982983564812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45936.982983564812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45936.982983564812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45936.982983564812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45936.982983564812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45936.982983564812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45936.982983564812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45936.982983564812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45936.982983564812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45936.982983564812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45936.982983564812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45936.982983564812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45936.982983564812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45936.982983564812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45936.982983564812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45936.982983564812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45936.982983564812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45936.982983564812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45936.982983564812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45936.982983564812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45936.982983564812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45936.982983564812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45936.982983564812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45936.982983564812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45936.982983564812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45936.982983564812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45936.982983564812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45936.982983564812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45936.982983564812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45936.982983564812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45936.982983564812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45936.982983564812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45936.982983564812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45936.982983564812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45936.982983564812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45936.982983564812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45936.982983564812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45936.982983564812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45936.982983564812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45936.982983564812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45936.982983564812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45936.982983564812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45936.982983564812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45936.982983564812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45936.982983564812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45936.982983564812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45936.982983564812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45936.982983564812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45936.982983564812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45936.982983564812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45936.982983564812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45936.982983564812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45936.982983564812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45936.982983564812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45936.982983564812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45936.982983564812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45936.982983564812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45936.982983564812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45936.982983564812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45936.982983564812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45936.982983564812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45936.982983564812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45936.982983564812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45936.982983564812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45936.982983564812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45936.982983564812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45936.982983564812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45936.982983564812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45936.982983564812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45936.982983564812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45936.982983564812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45936.982983564812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45936.982983564812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45936.982983564812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45936.982983564812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45936.982983564812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45936.982983564812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45936.982983564812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45936.982983564812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45936.982983564812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45936.982983564812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45936.982983564812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45936.982983564812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45936.982983564812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45936.982983564812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45936.982983564812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45936.982983564812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45936.982983564812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45936.982983564812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45936.982983564812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45936.982983564812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45936.982983564812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45936.982983564812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45936.982983564812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45936.982983564812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45936.982983564812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45936.982983564812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45936.982983564812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45936.982983564812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45936.982983564812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45936.982983564812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45936.982983564812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45936.982983564812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45936.982983564812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45936.982983564812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45936.982983564812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45936.982983564812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45936.982983564812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45936.982983564812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45936.982983564812</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